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90" windowWidth="12120" windowHeight="8700" activeTab="0"/>
  </bookViews>
  <sheets>
    <sheet name="Riepilogo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<sst xmlns="http://schemas.openxmlformats.org/spreadsheetml/2006/main" count="27" uniqueCount="13">
  <si>
    <t>Totale</t>
  </si>
  <si>
    <t>In Casa</t>
  </si>
  <si>
    <t>In trasferta</t>
  </si>
  <si>
    <t>Squadra</t>
  </si>
  <si>
    <t>Punti</t>
  </si>
  <si>
    <t>G</t>
  </si>
  <si>
    <t>V</t>
  </si>
  <si>
    <t>P</t>
  </si>
  <si>
    <t>N</t>
  </si>
  <si>
    <t>GF</t>
  </si>
  <si>
    <t>GS</t>
  </si>
  <si>
    <t>P. tot.</t>
  </si>
  <si>
    <t>MI</t>
  </si>
</sst>
</file>

<file path=xl/styles.xml><?xml version="1.0" encoding="utf-8"?>
<styleSheet xmlns="http://schemas.openxmlformats.org/spreadsheetml/2006/main">
  <numFmts count="2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0.0%"/>
    <numFmt numFmtId="178" formatCode="0.000%"/>
    <numFmt numFmtId="179" formatCode="0.0000%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ahoma"/>
      <family val="2"/>
    </font>
    <font>
      <b/>
      <sz val="10"/>
      <color indexed="9"/>
      <name val="Tahoma"/>
      <family val="2"/>
    </font>
    <font>
      <b/>
      <sz val="10"/>
      <name val="Tahoma"/>
      <family val="2"/>
    </font>
    <font>
      <sz val="10"/>
      <color indexed="18"/>
      <name val="Tahoma"/>
      <family val="2"/>
    </font>
    <font>
      <sz val="10"/>
      <color indexed="9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7" fillId="2" borderId="5" xfId="0" applyFont="1" applyFill="1" applyBorder="1" applyAlignment="1">
      <alignment/>
    </xf>
    <xf numFmtId="0" fontId="9" fillId="3" borderId="6" xfId="0" applyFont="1" applyFill="1" applyBorder="1" applyAlignment="1">
      <alignment/>
    </xf>
    <xf numFmtId="0" fontId="9" fillId="3" borderId="7" xfId="0" applyFont="1" applyFill="1" applyBorder="1" applyAlignment="1">
      <alignment/>
    </xf>
    <xf numFmtId="0" fontId="9" fillId="3" borderId="8" xfId="0" applyFont="1" applyFill="1" applyBorder="1" applyAlignment="1">
      <alignment/>
    </xf>
    <xf numFmtId="176" fontId="9" fillId="3" borderId="9" xfId="0" applyNumberFormat="1" applyFont="1" applyFill="1" applyBorder="1" applyAlignment="1">
      <alignment/>
    </xf>
    <xf numFmtId="0" fontId="9" fillId="4" borderId="6" xfId="0" applyFont="1" applyFill="1" applyBorder="1" applyAlignment="1">
      <alignment/>
    </xf>
    <xf numFmtId="0" fontId="9" fillId="4" borderId="7" xfId="0" applyFont="1" applyFill="1" applyBorder="1" applyAlignment="1">
      <alignment/>
    </xf>
    <xf numFmtId="0" fontId="9" fillId="4" borderId="8" xfId="0" applyFont="1" applyFill="1" applyBorder="1" applyAlignment="1">
      <alignment/>
    </xf>
    <xf numFmtId="176" fontId="9" fillId="4" borderId="9" xfId="0" applyNumberFormat="1" applyFont="1" applyFill="1" applyBorder="1" applyAlignment="1">
      <alignment/>
    </xf>
    <xf numFmtId="0" fontId="9" fillId="5" borderId="6" xfId="0" applyFont="1" applyFill="1" applyBorder="1" applyAlignment="1">
      <alignment/>
    </xf>
    <xf numFmtId="0" fontId="9" fillId="5" borderId="7" xfId="0" applyFont="1" applyFill="1" applyBorder="1" applyAlignment="1">
      <alignment/>
    </xf>
    <xf numFmtId="0" fontId="9" fillId="5" borderId="8" xfId="0" applyFont="1" applyFill="1" applyBorder="1" applyAlignment="1">
      <alignment/>
    </xf>
    <xf numFmtId="176" fontId="9" fillId="5" borderId="5" xfId="0" applyNumberFormat="1" applyFont="1" applyFill="1" applyBorder="1" applyAlignment="1">
      <alignment/>
    </xf>
    <xf numFmtId="0" fontId="7" fillId="2" borderId="10" xfId="0" applyFont="1" applyFill="1" applyBorder="1" applyAlignment="1">
      <alignment/>
    </xf>
    <xf numFmtId="0" fontId="9" fillId="3" borderId="11" xfId="0" applyFont="1" applyFill="1" applyBorder="1" applyAlignment="1">
      <alignment/>
    </xf>
    <xf numFmtId="0" fontId="9" fillId="3" borderId="12" xfId="0" applyFont="1" applyFill="1" applyBorder="1" applyAlignment="1">
      <alignment/>
    </xf>
    <xf numFmtId="0" fontId="9" fillId="3" borderId="13" xfId="0" applyFont="1" applyFill="1" applyBorder="1" applyAlignment="1">
      <alignment/>
    </xf>
    <xf numFmtId="176" fontId="9" fillId="3" borderId="14" xfId="0" applyNumberFormat="1" applyFont="1" applyFill="1" applyBorder="1" applyAlignment="1">
      <alignment/>
    </xf>
    <xf numFmtId="0" fontId="9" fillId="4" borderId="11" xfId="0" applyFont="1" applyFill="1" applyBorder="1" applyAlignment="1">
      <alignment/>
    </xf>
    <xf numFmtId="0" fontId="9" fillId="4" borderId="12" xfId="0" applyFont="1" applyFill="1" applyBorder="1" applyAlignment="1">
      <alignment/>
    </xf>
    <xf numFmtId="0" fontId="9" fillId="4" borderId="13" xfId="0" applyFont="1" applyFill="1" applyBorder="1" applyAlignment="1">
      <alignment/>
    </xf>
    <xf numFmtId="176" fontId="9" fillId="4" borderId="14" xfId="0" applyNumberFormat="1" applyFont="1" applyFill="1" applyBorder="1" applyAlignment="1">
      <alignment/>
    </xf>
    <xf numFmtId="0" fontId="9" fillId="5" borderId="11" xfId="0" applyFont="1" applyFill="1" applyBorder="1" applyAlignment="1">
      <alignment/>
    </xf>
    <xf numFmtId="0" fontId="9" fillId="5" borderId="12" xfId="0" applyFont="1" applyFill="1" applyBorder="1" applyAlignment="1">
      <alignment/>
    </xf>
    <xf numFmtId="0" fontId="9" fillId="5" borderId="13" xfId="0" applyFont="1" applyFill="1" applyBorder="1" applyAlignment="1">
      <alignment/>
    </xf>
    <xf numFmtId="176" fontId="9" fillId="5" borderId="10" xfId="0" applyNumberFormat="1" applyFont="1" applyFill="1" applyBorder="1" applyAlignment="1">
      <alignment/>
    </xf>
    <xf numFmtId="0" fontId="7" fillId="2" borderId="15" xfId="0" applyFont="1" applyFill="1" applyBorder="1" applyAlignment="1" quotePrefix="1">
      <alignment horizontal="left"/>
    </xf>
    <xf numFmtId="0" fontId="7" fillId="2" borderId="15" xfId="0" applyFont="1" applyFill="1" applyBorder="1" applyAlignment="1">
      <alignment/>
    </xf>
    <xf numFmtId="0" fontId="9" fillId="3" borderId="16" xfId="0" applyFont="1" applyFill="1" applyBorder="1" applyAlignment="1">
      <alignment/>
    </xf>
    <xf numFmtId="0" fontId="9" fillId="3" borderId="17" xfId="0" applyFont="1" applyFill="1" applyBorder="1" applyAlignment="1">
      <alignment/>
    </xf>
    <xf numFmtId="0" fontId="9" fillId="3" borderId="18" xfId="0" applyFont="1" applyFill="1" applyBorder="1" applyAlignment="1">
      <alignment/>
    </xf>
    <xf numFmtId="176" fontId="9" fillId="3" borderId="19" xfId="0" applyNumberFormat="1" applyFont="1" applyFill="1" applyBorder="1" applyAlignment="1">
      <alignment/>
    </xf>
    <xf numFmtId="0" fontId="9" fillId="4" borderId="16" xfId="0" applyFont="1" applyFill="1" applyBorder="1" applyAlignment="1">
      <alignment/>
    </xf>
    <xf numFmtId="0" fontId="9" fillId="4" borderId="17" xfId="0" applyFont="1" applyFill="1" applyBorder="1" applyAlignment="1">
      <alignment/>
    </xf>
    <xf numFmtId="0" fontId="9" fillId="4" borderId="18" xfId="0" applyFont="1" applyFill="1" applyBorder="1" applyAlignment="1">
      <alignment/>
    </xf>
    <xf numFmtId="176" fontId="9" fillId="4" borderId="19" xfId="0" applyNumberFormat="1" applyFont="1" applyFill="1" applyBorder="1" applyAlignment="1">
      <alignment/>
    </xf>
    <xf numFmtId="0" fontId="9" fillId="5" borderId="16" xfId="0" applyFont="1" applyFill="1" applyBorder="1" applyAlignment="1">
      <alignment/>
    </xf>
    <xf numFmtId="0" fontId="9" fillId="5" borderId="17" xfId="0" applyFont="1" applyFill="1" applyBorder="1" applyAlignment="1">
      <alignment/>
    </xf>
    <xf numFmtId="0" fontId="9" fillId="5" borderId="18" xfId="0" applyFont="1" applyFill="1" applyBorder="1" applyAlignment="1">
      <alignment/>
    </xf>
    <xf numFmtId="176" fontId="9" fillId="5" borderId="15" xfId="0" applyNumberFormat="1" applyFont="1" applyFill="1" applyBorder="1" applyAlignment="1">
      <alignment/>
    </xf>
    <xf numFmtId="1" fontId="10" fillId="0" borderId="0" xfId="0" applyNumberFormat="1" applyFont="1" applyAlignment="1">
      <alignment/>
    </xf>
    <xf numFmtId="0" fontId="6" fillId="0" borderId="0" xfId="0" applyFont="1" applyFill="1" applyAlignment="1">
      <alignment/>
    </xf>
    <xf numFmtId="0" fontId="7" fillId="2" borderId="20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0" fontId="7" fillId="2" borderId="5" xfId="0" applyFont="1" applyFill="1" applyBorder="1" applyAlignment="1" quotePrefix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ampionato%202005-20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2005-06\Campionato%202005-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lendario"/>
      <sheetName val="Classifica"/>
      <sheetName val="Totali"/>
      <sheetName val="Marcatori"/>
      <sheetName val="Coppa"/>
      <sheetName val="Modificatori"/>
      <sheetName val="Miglior Allenatore"/>
      <sheetName val="Rose &amp; Note"/>
      <sheetName val="Formazioni"/>
      <sheetName val="Albo d'or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lendario"/>
      <sheetName val="Classifica"/>
      <sheetName val="Totali"/>
      <sheetName val="Marcatori"/>
      <sheetName val="Coppa"/>
      <sheetName val="Riepilogo"/>
      <sheetName val="Modificatori"/>
      <sheetName val="Miglior Allenatore"/>
      <sheetName val="Rose &amp; Note"/>
      <sheetName val="Formazioni"/>
      <sheetName val="Albo d'oro"/>
    </sheetNames>
    <sheetDataSet>
      <sheetData sheetId="1">
        <row r="2">
          <cell r="A2" t="str">
            <v>Havana Club</v>
          </cell>
          <cell r="AD2">
            <v>15</v>
          </cell>
        </row>
        <row r="3">
          <cell r="A3" t="str">
            <v>Dream Team "O.C."</v>
          </cell>
          <cell r="AD3">
            <v>16</v>
          </cell>
        </row>
        <row r="4">
          <cell r="A4" t="str">
            <v>Gli Angeli della Karestia</v>
          </cell>
          <cell r="AD4">
            <v>10</v>
          </cell>
        </row>
        <row r="5">
          <cell r="A5" t="str">
            <v>Clockwork O.</v>
          </cell>
          <cell r="AD5">
            <v>12</v>
          </cell>
        </row>
        <row r="6">
          <cell r="A6" t="str">
            <v>La Compagnia dei Celestini</v>
          </cell>
          <cell r="AD6">
            <v>10</v>
          </cell>
        </row>
        <row r="7">
          <cell r="A7" t="str">
            <v>El Gato Diaz F.C.</v>
          </cell>
          <cell r="AD7">
            <v>17</v>
          </cell>
        </row>
        <row r="8">
          <cell r="A8" t="str">
            <v>AS Wario</v>
          </cell>
          <cell r="AD8">
            <v>15</v>
          </cell>
        </row>
        <row r="9">
          <cell r="A9" t="str">
            <v>Chacarita Juniors M.T.</v>
          </cell>
          <cell r="AD9">
            <v>4</v>
          </cell>
        </row>
      </sheetData>
      <sheetData sheetId="2">
        <row r="2">
          <cell r="AD2">
            <v>642</v>
          </cell>
        </row>
        <row r="3">
          <cell r="AD3">
            <v>661.5</v>
          </cell>
        </row>
        <row r="4">
          <cell r="AD4">
            <v>627.5</v>
          </cell>
        </row>
        <row r="5">
          <cell r="AD5">
            <v>643</v>
          </cell>
        </row>
        <row r="6">
          <cell r="AD6">
            <v>651</v>
          </cell>
        </row>
        <row r="7">
          <cell r="AD7">
            <v>666.5</v>
          </cell>
        </row>
        <row r="8">
          <cell r="AD8">
            <v>672</v>
          </cell>
        </row>
        <row r="9">
          <cell r="AD9">
            <v>602</v>
          </cell>
        </row>
        <row r="51">
          <cell r="AD51">
            <v>8</v>
          </cell>
        </row>
        <row r="52">
          <cell r="AD52">
            <v>12</v>
          </cell>
        </row>
        <row r="53">
          <cell r="AD53">
            <v>8</v>
          </cell>
        </row>
        <row r="54">
          <cell r="AD54">
            <v>10</v>
          </cell>
        </row>
        <row r="55">
          <cell r="AD55">
            <v>6</v>
          </cell>
        </row>
        <row r="56">
          <cell r="AD56">
            <v>15</v>
          </cell>
        </row>
        <row r="57">
          <cell r="AD57">
            <v>11</v>
          </cell>
        </row>
        <row r="58">
          <cell r="AD58">
            <v>5</v>
          </cell>
        </row>
        <row r="61">
          <cell r="AD61">
            <v>7</v>
          </cell>
        </row>
        <row r="62">
          <cell r="AD62">
            <v>6</v>
          </cell>
        </row>
        <row r="63">
          <cell r="AD63">
            <v>3</v>
          </cell>
        </row>
        <row r="64">
          <cell r="AD64">
            <v>7</v>
          </cell>
        </row>
        <row r="65">
          <cell r="AD65">
            <v>9</v>
          </cell>
        </row>
        <row r="66">
          <cell r="AD66">
            <v>4</v>
          </cell>
        </row>
        <row r="67">
          <cell r="AD67">
            <v>8</v>
          </cell>
        </row>
        <row r="68">
          <cell r="AD68">
            <v>2</v>
          </cell>
        </row>
        <row r="71">
          <cell r="AD71">
            <v>351</v>
          </cell>
        </row>
        <row r="72">
          <cell r="AD72">
            <v>376.5</v>
          </cell>
        </row>
        <row r="73">
          <cell r="AD73">
            <v>294</v>
          </cell>
        </row>
        <row r="74">
          <cell r="AD74">
            <v>297</v>
          </cell>
        </row>
        <row r="75">
          <cell r="AD75">
            <v>285.5</v>
          </cell>
        </row>
        <row r="76">
          <cell r="AD76">
            <v>391.5</v>
          </cell>
        </row>
        <row r="77">
          <cell r="AD77">
            <v>380.5</v>
          </cell>
        </row>
        <row r="78">
          <cell r="AD78">
            <v>276.5</v>
          </cell>
        </row>
        <row r="81">
          <cell r="AD81">
            <v>291</v>
          </cell>
        </row>
        <row r="82">
          <cell r="AD82">
            <v>285</v>
          </cell>
        </row>
        <row r="83">
          <cell r="AD83">
            <v>333.5</v>
          </cell>
        </row>
        <row r="84">
          <cell r="AD84">
            <v>346</v>
          </cell>
        </row>
        <row r="85">
          <cell r="AD85">
            <v>365.5</v>
          </cell>
        </row>
        <row r="86">
          <cell r="AD86">
            <v>275</v>
          </cell>
        </row>
        <row r="87">
          <cell r="AD87">
            <v>291.5</v>
          </cell>
        </row>
        <row r="88">
          <cell r="AD88">
            <v>325.5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17"/>
  <sheetViews>
    <sheetView tabSelected="1" workbookViewId="0" topLeftCell="A1">
      <selection activeCell="E17" sqref="E17"/>
    </sheetView>
  </sheetViews>
  <sheetFormatPr defaultColWidth="9.140625" defaultRowHeight="12.75"/>
  <cols>
    <col min="1" max="1" width="2.7109375" style="1" customWidth="1"/>
    <col min="2" max="2" width="25.8515625" style="1" bestFit="1" customWidth="1"/>
    <col min="3" max="3" width="5.7109375" style="1" bestFit="1" customWidth="1"/>
    <col min="4" max="8" width="3.00390625" style="1" bestFit="1" customWidth="1"/>
    <col min="9" max="9" width="3.28125" style="1" bestFit="1" customWidth="1"/>
    <col min="10" max="10" width="6.7109375" style="1" bestFit="1" customWidth="1"/>
    <col min="11" max="12" width="3.00390625" style="1" bestFit="1" customWidth="1"/>
    <col min="13" max="14" width="2.140625" style="1" bestFit="1" customWidth="1"/>
    <col min="15" max="15" width="3.00390625" style="1" bestFit="1" customWidth="1"/>
    <col min="16" max="16" width="3.28125" style="1" bestFit="1" customWidth="1"/>
    <col min="17" max="17" width="6.7109375" style="1" bestFit="1" customWidth="1"/>
    <col min="18" max="18" width="3.00390625" style="1" bestFit="1" customWidth="1"/>
    <col min="19" max="19" width="2.28125" style="1" bestFit="1" customWidth="1"/>
    <col min="20" max="20" width="2.140625" style="1" bestFit="1" customWidth="1"/>
    <col min="21" max="22" width="3.00390625" style="1" bestFit="1" customWidth="1"/>
    <col min="23" max="23" width="3.28125" style="1" bestFit="1" customWidth="1"/>
    <col min="24" max="24" width="6.7109375" style="1" bestFit="1" customWidth="1"/>
    <col min="25" max="25" width="4.140625" style="1" bestFit="1" customWidth="1"/>
    <col min="26" max="16384" width="9.140625" style="1" customWidth="1"/>
  </cols>
  <sheetData>
    <row r="1" ht="13.5" thickBot="1"/>
    <row r="2" spans="4:24" ht="13.5" thickBot="1">
      <c r="D2" s="49" t="s">
        <v>0</v>
      </c>
      <c r="E2" s="50"/>
      <c r="F2" s="50"/>
      <c r="G2" s="50"/>
      <c r="H2" s="50"/>
      <c r="I2" s="50"/>
      <c r="J2" s="51"/>
      <c r="K2" s="49" t="s">
        <v>1</v>
      </c>
      <c r="L2" s="50"/>
      <c r="M2" s="50"/>
      <c r="N2" s="50"/>
      <c r="O2" s="50"/>
      <c r="P2" s="50"/>
      <c r="Q2" s="51"/>
      <c r="R2" s="49" t="s">
        <v>2</v>
      </c>
      <c r="S2" s="50"/>
      <c r="T2" s="50"/>
      <c r="U2" s="50"/>
      <c r="V2" s="50"/>
      <c r="W2" s="50"/>
      <c r="X2" s="51"/>
    </row>
    <row r="3" spans="2:25" s="6" customFormat="1" ht="13.5" thickBot="1">
      <c r="B3" s="2" t="s">
        <v>3</v>
      </c>
      <c r="C3" s="2" t="s">
        <v>4</v>
      </c>
      <c r="D3" s="3" t="s">
        <v>5</v>
      </c>
      <c r="E3" s="4" t="s">
        <v>6</v>
      </c>
      <c r="F3" s="4" t="s">
        <v>7</v>
      </c>
      <c r="G3" s="5" t="s">
        <v>8</v>
      </c>
      <c r="H3" s="3" t="s">
        <v>9</v>
      </c>
      <c r="I3" s="5" t="s">
        <v>10</v>
      </c>
      <c r="J3" s="2" t="s">
        <v>11</v>
      </c>
      <c r="K3" s="3" t="s">
        <v>5</v>
      </c>
      <c r="L3" s="4" t="s">
        <v>6</v>
      </c>
      <c r="M3" s="4" t="s">
        <v>7</v>
      </c>
      <c r="N3" s="5" t="s">
        <v>8</v>
      </c>
      <c r="O3" s="3" t="s">
        <v>9</v>
      </c>
      <c r="P3" s="5" t="s">
        <v>10</v>
      </c>
      <c r="Q3" s="2" t="s">
        <v>11</v>
      </c>
      <c r="R3" s="3" t="s">
        <v>5</v>
      </c>
      <c r="S3" s="4" t="s">
        <v>6</v>
      </c>
      <c r="T3" s="4" t="s">
        <v>7</v>
      </c>
      <c r="U3" s="5" t="s">
        <v>8</v>
      </c>
      <c r="V3" s="3" t="s">
        <v>9</v>
      </c>
      <c r="W3" s="5" t="s">
        <v>10</v>
      </c>
      <c r="X3" s="2" t="s">
        <v>11</v>
      </c>
      <c r="Y3" s="2" t="s">
        <v>12</v>
      </c>
    </row>
    <row r="4" spans="2:25" ht="12.75">
      <c r="B4" s="52" t="str">
        <f>+'[2]Classifica'!$A$7</f>
        <v>El Gato Diaz F.C.</v>
      </c>
      <c r="C4" s="7">
        <f aca="true" t="shared" si="0" ref="C4:C11">+E4*3+F4*1</f>
        <v>17</v>
      </c>
      <c r="D4" s="8">
        <f aca="true" t="shared" si="1" ref="D4:J11">+K4+R4</f>
        <v>9</v>
      </c>
      <c r="E4" s="9">
        <f t="shared" si="1"/>
        <v>5</v>
      </c>
      <c r="F4" s="9">
        <f t="shared" si="1"/>
        <v>2</v>
      </c>
      <c r="G4" s="10">
        <f t="shared" si="1"/>
        <v>2</v>
      </c>
      <c r="H4" s="8">
        <f t="shared" si="1"/>
        <v>19</v>
      </c>
      <c r="I4" s="10">
        <f t="shared" si="1"/>
        <v>13</v>
      </c>
      <c r="J4" s="11">
        <f t="shared" si="1"/>
        <v>666.5</v>
      </c>
      <c r="K4" s="12">
        <f aca="true" t="shared" si="2" ref="K4:K11">SUM(L4:N4)</f>
        <v>5</v>
      </c>
      <c r="L4" s="13">
        <v>4</v>
      </c>
      <c r="M4" s="13">
        <v>1</v>
      </c>
      <c r="N4" s="14">
        <v>0</v>
      </c>
      <c r="O4" s="12">
        <f>+'[2]Totali'!AD56</f>
        <v>15</v>
      </c>
      <c r="P4" s="14">
        <v>6</v>
      </c>
      <c r="Q4" s="15">
        <f>+'[2]Totali'!AD76</f>
        <v>391.5</v>
      </c>
      <c r="R4" s="16">
        <f aca="true" t="shared" si="3" ref="R4:R11">SUM(S4:U4)</f>
        <v>4</v>
      </c>
      <c r="S4" s="17">
        <v>1</v>
      </c>
      <c r="T4" s="17">
        <v>1</v>
      </c>
      <c r="U4" s="18">
        <v>2</v>
      </c>
      <c r="V4" s="16">
        <f>+'[2]Totali'!AD66</f>
        <v>4</v>
      </c>
      <c r="W4" s="18">
        <v>7</v>
      </c>
      <c r="X4" s="19">
        <f>+'[2]Totali'!AD86</f>
        <v>275</v>
      </c>
      <c r="Y4" s="7">
        <f aca="true" t="shared" si="4" ref="Y4:Y11">+M4*-2+N4*-3+S4*2+U4*-1</f>
        <v>-2</v>
      </c>
    </row>
    <row r="5" spans="2:25" ht="12.75">
      <c r="B5" s="20" t="str">
        <f>+'[2]Classifica'!$A$3</f>
        <v>Dream Team "O.C."</v>
      </c>
      <c r="C5" s="20">
        <f t="shared" si="0"/>
        <v>16</v>
      </c>
      <c r="D5" s="21">
        <f t="shared" si="1"/>
        <v>9</v>
      </c>
      <c r="E5" s="22">
        <f t="shared" si="1"/>
        <v>4</v>
      </c>
      <c r="F5" s="22">
        <f t="shared" si="1"/>
        <v>4</v>
      </c>
      <c r="G5" s="23">
        <f t="shared" si="1"/>
        <v>1</v>
      </c>
      <c r="H5" s="21">
        <f t="shared" si="1"/>
        <v>18</v>
      </c>
      <c r="I5" s="23">
        <f t="shared" si="1"/>
        <v>13</v>
      </c>
      <c r="J5" s="24">
        <f t="shared" si="1"/>
        <v>661.5</v>
      </c>
      <c r="K5" s="25">
        <f t="shared" si="2"/>
        <v>5</v>
      </c>
      <c r="L5" s="26">
        <v>3</v>
      </c>
      <c r="M5" s="26">
        <v>2</v>
      </c>
      <c r="N5" s="27">
        <v>0</v>
      </c>
      <c r="O5" s="25">
        <f>+'[2]Totali'!AD52</f>
        <v>12</v>
      </c>
      <c r="P5" s="27">
        <v>6</v>
      </c>
      <c r="Q5" s="28">
        <f>+'[2]Totali'!AD72</f>
        <v>376.5</v>
      </c>
      <c r="R5" s="29">
        <f t="shared" si="3"/>
        <v>4</v>
      </c>
      <c r="S5" s="30">
        <v>1</v>
      </c>
      <c r="T5" s="30">
        <v>2</v>
      </c>
      <c r="U5" s="31">
        <v>1</v>
      </c>
      <c r="V5" s="29">
        <f>+'[2]Totali'!AD62</f>
        <v>6</v>
      </c>
      <c r="W5" s="31">
        <v>7</v>
      </c>
      <c r="X5" s="32">
        <f>+'[2]Totali'!AD82</f>
        <v>285</v>
      </c>
      <c r="Y5" s="20">
        <f t="shared" si="4"/>
        <v>-3</v>
      </c>
    </row>
    <row r="6" spans="2:25" ht="12.75">
      <c r="B6" s="20" t="str">
        <f>+'[2]Classifica'!$A$8</f>
        <v>AS Wario</v>
      </c>
      <c r="C6" s="20">
        <f>+E6*3+F6*1</f>
        <v>15</v>
      </c>
      <c r="D6" s="21">
        <f t="shared" si="1"/>
        <v>9</v>
      </c>
      <c r="E6" s="22">
        <f t="shared" si="1"/>
        <v>4</v>
      </c>
      <c r="F6" s="22">
        <f t="shared" si="1"/>
        <v>3</v>
      </c>
      <c r="G6" s="23">
        <f t="shared" si="1"/>
        <v>2</v>
      </c>
      <c r="H6" s="21">
        <f t="shared" si="1"/>
        <v>19</v>
      </c>
      <c r="I6" s="23">
        <f t="shared" si="1"/>
        <v>13</v>
      </c>
      <c r="J6" s="24">
        <f t="shared" si="1"/>
        <v>672</v>
      </c>
      <c r="K6" s="25">
        <f>SUM(L6:N6)</f>
        <v>5</v>
      </c>
      <c r="L6" s="26">
        <v>2</v>
      </c>
      <c r="M6" s="26">
        <v>2</v>
      </c>
      <c r="N6" s="27">
        <v>1</v>
      </c>
      <c r="O6" s="25">
        <f>+'[2]Totali'!AD57</f>
        <v>11</v>
      </c>
      <c r="P6" s="27">
        <v>9</v>
      </c>
      <c r="Q6" s="28">
        <f>+'[2]Totali'!AD77</f>
        <v>380.5</v>
      </c>
      <c r="R6" s="29">
        <f>SUM(S6:U6)</f>
        <v>4</v>
      </c>
      <c r="S6" s="30">
        <v>2</v>
      </c>
      <c r="T6" s="30">
        <v>1</v>
      </c>
      <c r="U6" s="31">
        <v>1</v>
      </c>
      <c r="V6" s="29">
        <f>+'[2]Totali'!AD67</f>
        <v>8</v>
      </c>
      <c r="W6" s="31">
        <v>4</v>
      </c>
      <c r="X6" s="32">
        <f>+'[2]Totali'!AD87</f>
        <v>291.5</v>
      </c>
      <c r="Y6" s="20">
        <f>+M6*-2+N6*-3+S6*2+U6*-1</f>
        <v>-4</v>
      </c>
    </row>
    <row r="7" spans="2:25" ht="12.75">
      <c r="B7" s="20" t="str">
        <f>+'[2]Classifica'!$A$2</f>
        <v>Havana Club</v>
      </c>
      <c r="C7" s="20">
        <f t="shared" si="0"/>
        <v>15</v>
      </c>
      <c r="D7" s="21">
        <f t="shared" si="1"/>
        <v>9</v>
      </c>
      <c r="E7" s="22">
        <f t="shared" si="1"/>
        <v>4</v>
      </c>
      <c r="F7" s="22">
        <f t="shared" si="1"/>
        <v>3</v>
      </c>
      <c r="G7" s="23">
        <f t="shared" si="1"/>
        <v>2</v>
      </c>
      <c r="H7" s="21">
        <f t="shared" si="1"/>
        <v>15</v>
      </c>
      <c r="I7" s="23">
        <f t="shared" si="1"/>
        <v>11</v>
      </c>
      <c r="J7" s="24">
        <f t="shared" si="1"/>
        <v>642</v>
      </c>
      <c r="K7" s="25">
        <f t="shared" si="2"/>
        <v>5</v>
      </c>
      <c r="L7" s="26">
        <v>3</v>
      </c>
      <c r="M7" s="26">
        <v>1</v>
      </c>
      <c r="N7" s="27">
        <v>1</v>
      </c>
      <c r="O7" s="25">
        <f>+'[2]Totali'!AD51</f>
        <v>8</v>
      </c>
      <c r="P7" s="27">
        <v>4</v>
      </c>
      <c r="Q7" s="28">
        <f>+'[2]Totali'!AD71</f>
        <v>351</v>
      </c>
      <c r="R7" s="29">
        <f t="shared" si="3"/>
        <v>4</v>
      </c>
      <c r="S7" s="30">
        <v>1</v>
      </c>
      <c r="T7" s="30">
        <v>2</v>
      </c>
      <c r="U7" s="31">
        <v>1</v>
      </c>
      <c r="V7" s="29">
        <f>+'[2]Totali'!AD61</f>
        <v>7</v>
      </c>
      <c r="W7" s="31">
        <v>7</v>
      </c>
      <c r="X7" s="32">
        <f>+'[2]Totali'!AD81</f>
        <v>291</v>
      </c>
      <c r="Y7" s="20">
        <f t="shared" si="4"/>
        <v>-4</v>
      </c>
    </row>
    <row r="8" spans="2:25" ht="12.75">
      <c r="B8" s="20" t="str">
        <f>+'[2]Classifica'!$A$5</f>
        <v>Clockwork O.</v>
      </c>
      <c r="C8" s="20">
        <f>+E8*3+F8*1</f>
        <v>12</v>
      </c>
      <c r="D8" s="21">
        <f t="shared" si="1"/>
        <v>9</v>
      </c>
      <c r="E8" s="22">
        <f t="shared" si="1"/>
        <v>3</v>
      </c>
      <c r="F8" s="22">
        <f t="shared" si="1"/>
        <v>3</v>
      </c>
      <c r="G8" s="23">
        <f t="shared" si="1"/>
        <v>3</v>
      </c>
      <c r="H8" s="21">
        <f t="shared" si="1"/>
        <v>17</v>
      </c>
      <c r="I8" s="23">
        <f t="shared" si="1"/>
        <v>20</v>
      </c>
      <c r="J8" s="24">
        <f t="shared" si="1"/>
        <v>643</v>
      </c>
      <c r="K8" s="25">
        <f t="shared" si="2"/>
        <v>4</v>
      </c>
      <c r="L8" s="26">
        <v>2</v>
      </c>
      <c r="M8" s="26">
        <v>2</v>
      </c>
      <c r="N8" s="27">
        <v>0</v>
      </c>
      <c r="O8" s="25">
        <f>+'[2]Totali'!AD54</f>
        <v>10</v>
      </c>
      <c r="P8" s="27">
        <v>3</v>
      </c>
      <c r="Q8" s="28">
        <f>+'[2]Totali'!AD74</f>
        <v>297</v>
      </c>
      <c r="R8" s="29">
        <f t="shared" si="3"/>
        <v>5</v>
      </c>
      <c r="S8" s="30">
        <v>1</v>
      </c>
      <c r="T8" s="30">
        <v>1</v>
      </c>
      <c r="U8" s="31">
        <v>3</v>
      </c>
      <c r="V8" s="29">
        <f>+'[2]Totali'!AD64</f>
        <v>7</v>
      </c>
      <c r="W8" s="31">
        <v>17</v>
      </c>
      <c r="X8" s="32">
        <f>+'[2]Totali'!AD84</f>
        <v>346</v>
      </c>
      <c r="Y8" s="20">
        <f t="shared" si="4"/>
        <v>-5</v>
      </c>
    </row>
    <row r="9" spans="2:25" ht="12.75">
      <c r="B9" s="20" t="str">
        <f>+'[2]Classifica'!$A$6</f>
        <v>La Compagnia dei Celestini</v>
      </c>
      <c r="C9" s="20">
        <f t="shared" si="0"/>
        <v>10</v>
      </c>
      <c r="D9" s="21">
        <f t="shared" si="1"/>
        <v>9</v>
      </c>
      <c r="E9" s="22">
        <f t="shared" si="1"/>
        <v>3</v>
      </c>
      <c r="F9" s="22">
        <f t="shared" si="1"/>
        <v>1</v>
      </c>
      <c r="G9" s="23">
        <f t="shared" si="1"/>
        <v>5</v>
      </c>
      <c r="H9" s="21">
        <f t="shared" si="1"/>
        <v>15</v>
      </c>
      <c r="I9" s="23">
        <f t="shared" si="1"/>
        <v>21</v>
      </c>
      <c r="J9" s="24">
        <f t="shared" si="1"/>
        <v>651</v>
      </c>
      <c r="K9" s="25">
        <f t="shared" si="2"/>
        <v>4</v>
      </c>
      <c r="L9" s="26">
        <v>2</v>
      </c>
      <c r="M9" s="26">
        <v>0</v>
      </c>
      <c r="N9" s="27">
        <v>2</v>
      </c>
      <c r="O9" s="25">
        <f>+'[2]Totali'!AD55</f>
        <v>6</v>
      </c>
      <c r="P9" s="27">
        <v>6</v>
      </c>
      <c r="Q9" s="28">
        <f>+'[2]Totali'!AD75</f>
        <v>285.5</v>
      </c>
      <c r="R9" s="29">
        <f t="shared" si="3"/>
        <v>5</v>
      </c>
      <c r="S9" s="30">
        <v>1</v>
      </c>
      <c r="T9" s="30">
        <v>1</v>
      </c>
      <c r="U9" s="31">
        <v>3</v>
      </c>
      <c r="V9" s="29">
        <f>+'[2]Totali'!AD65</f>
        <v>9</v>
      </c>
      <c r="W9" s="31">
        <v>15</v>
      </c>
      <c r="X9" s="32">
        <f>+'[2]Totali'!AD85</f>
        <v>365.5</v>
      </c>
      <c r="Y9" s="20">
        <f t="shared" si="4"/>
        <v>-7</v>
      </c>
    </row>
    <row r="10" spans="2:25" ht="12.75">
      <c r="B10" s="20" t="str">
        <f>+'[2]Classifica'!$A$4</f>
        <v>Gli Angeli della Karestia</v>
      </c>
      <c r="C10" s="20">
        <f t="shared" si="0"/>
        <v>10</v>
      </c>
      <c r="D10" s="21">
        <f t="shared" si="1"/>
        <v>9</v>
      </c>
      <c r="E10" s="22">
        <f t="shared" si="1"/>
        <v>3</v>
      </c>
      <c r="F10" s="22">
        <f t="shared" si="1"/>
        <v>1</v>
      </c>
      <c r="G10" s="23">
        <f t="shared" si="1"/>
        <v>5</v>
      </c>
      <c r="H10" s="21">
        <f t="shared" si="1"/>
        <v>11</v>
      </c>
      <c r="I10" s="23">
        <f t="shared" si="1"/>
        <v>13</v>
      </c>
      <c r="J10" s="24">
        <f t="shared" si="1"/>
        <v>627.5</v>
      </c>
      <c r="K10" s="25">
        <f t="shared" si="2"/>
        <v>4</v>
      </c>
      <c r="L10" s="26">
        <v>2</v>
      </c>
      <c r="M10" s="26">
        <v>1</v>
      </c>
      <c r="N10" s="27">
        <v>1</v>
      </c>
      <c r="O10" s="25">
        <f>+'[2]Totali'!AD53</f>
        <v>8</v>
      </c>
      <c r="P10" s="27">
        <v>4</v>
      </c>
      <c r="Q10" s="28">
        <f>+'[2]Totali'!AD73</f>
        <v>294</v>
      </c>
      <c r="R10" s="29">
        <f t="shared" si="3"/>
        <v>5</v>
      </c>
      <c r="S10" s="30">
        <v>1</v>
      </c>
      <c r="T10" s="30">
        <v>0</v>
      </c>
      <c r="U10" s="31">
        <v>4</v>
      </c>
      <c r="V10" s="29">
        <f>+'[2]Totali'!AD63</f>
        <v>3</v>
      </c>
      <c r="W10" s="31">
        <v>9</v>
      </c>
      <c r="X10" s="32">
        <f>+'[2]Totali'!AD83</f>
        <v>333.5</v>
      </c>
      <c r="Y10" s="20">
        <f t="shared" si="4"/>
        <v>-7</v>
      </c>
    </row>
    <row r="11" spans="2:25" ht="13.5" thickBot="1">
      <c r="B11" s="33" t="str">
        <f>+'[2]Classifica'!$A$9</f>
        <v>Chacarita Juniors M.T.</v>
      </c>
      <c r="C11" s="34">
        <f t="shared" si="0"/>
        <v>4</v>
      </c>
      <c r="D11" s="35">
        <f t="shared" si="1"/>
        <v>9</v>
      </c>
      <c r="E11" s="36">
        <f t="shared" si="1"/>
        <v>1</v>
      </c>
      <c r="F11" s="36">
        <f t="shared" si="1"/>
        <v>1</v>
      </c>
      <c r="G11" s="37">
        <f t="shared" si="1"/>
        <v>7</v>
      </c>
      <c r="H11" s="35">
        <f t="shared" si="1"/>
        <v>7</v>
      </c>
      <c r="I11" s="37">
        <f t="shared" si="1"/>
        <v>17</v>
      </c>
      <c r="J11" s="38">
        <f t="shared" si="1"/>
        <v>602</v>
      </c>
      <c r="K11" s="39">
        <f t="shared" si="2"/>
        <v>4</v>
      </c>
      <c r="L11" s="40">
        <v>1</v>
      </c>
      <c r="M11" s="40">
        <v>0</v>
      </c>
      <c r="N11" s="41">
        <v>3</v>
      </c>
      <c r="O11" s="39">
        <f>+'[2]Totali'!AD58</f>
        <v>5</v>
      </c>
      <c r="P11" s="41">
        <v>8</v>
      </c>
      <c r="Q11" s="42">
        <f>+'[2]Totali'!AD78</f>
        <v>276.5</v>
      </c>
      <c r="R11" s="43">
        <f t="shared" si="3"/>
        <v>5</v>
      </c>
      <c r="S11" s="44">
        <v>0</v>
      </c>
      <c r="T11" s="44">
        <v>1</v>
      </c>
      <c r="U11" s="45">
        <v>4</v>
      </c>
      <c r="V11" s="43">
        <f>+'[2]Totali'!AD68</f>
        <v>2</v>
      </c>
      <c r="W11" s="45">
        <v>9</v>
      </c>
      <c r="X11" s="46">
        <f>+'[2]Totali'!AD88</f>
        <v>325.5</v>
      </c>
      <c r="Y11" s="34">
        <f t="shared" si="4"/>
        <v>-13</v>
      </c>
    </row>
    <row r="13" ht="12.75">
      <c r="H13" s="47">
        <f>SUM(H4:H12)-SUM(I4:I11)</f>
        <v>0</v>
      </c>
    </row>
    <row r="14" ht="12.75">
      <c r="H14" s="47">
        <f>SUM(C4:C11)-SUM('[2]Classifica'!AD2:AD9)</f>
        <v>0</v>
      </c>
    </row>
    <row r="15" spans="8:17" ht="12.75">
      <c r="H15" s="47">
        <f>SUM(O4:O11)-SUM(W4:W11)</f>
        <v>0</v>
      </c>
      <c r="Q15" s="48"/>
    </row>
    <row r="16" ht="12.75">
      <c r="H16" s="47">
        <f>SUM(P4:P11)-SUM(V4:V11)</f>
        <v>0</v>
      </c>
    </row>
    <row r="17" ht="12.75">
      <c r="H17" s="47">
        <f>SUM(J4:J11)-SUM('[2]Totali'!AD2:AD9)</f>
        <v>0</v>
      </c>
    </row>
  </sheetData>
  <mergeCells count="3">
    <mergeCell ref="D2:J2"/>
    <mergeCell ref="K2:Q2"/>
    <mergeCell ref="R2:X2"/>
  </mergeCells>
  <conditionalFormatting sqref="H13:H17">
    <cfRule type="cellIs" priority="1" dxfId="0" operator="notEqual" stopIfTrue="1">
      <formula>0</formula>
    </cfRule>
  </conditionalFormatting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A&amp;C AdivarComifar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Coletti</dc:creator>
  <cp:keywords/>
  <dc:description/>
  <cp:lastModifiedBy>Johnny Glamour</cp:lastModifiedBy>
  <dcterms:created xsi:type="dcterms:W3CDTF">2005-09-06T09:14:35Z</dcterms:created>
  <dcterms:modified xsi:type="dcterms:W3CDTF">2005-11-23T11:27:20Z</dcterms:modified>
  <cp:category/>
  <cp:version/>
  <cp:contentType/>
  <cp:contentStatus/>
</cp:coreProperties>
</file>