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45" windowHeight="7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<sst xmlns="http://schemas.openxmlformats.org/spreadsheetml/2006/main" count="63" uniqueCount="48">
  <si>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COMBUSTIBILE</t>
  </si>
  <si>
    <t>GPL</t>
  </si>
  <si>
    <t>GASOLIO</t>
  </si>
  <si>
    <t>PELLET</t>
  </si>
  <si>
    <t>COSTO (iva inclusa)</t>
  </si>
  <si>
    <t>TIPOLOGIA D'IMPIANTO</t>
  </si>
  <si>
    <t>Rendimento Centrale Termica</t>
  </si>
  <si>
    <t>C.O.P.</t>
  </si>
  <si>
    <t>Pompa di calore acqua/acqua</t>
  </si>
  <si>
    <t>Impianto con caldaia aspirata</t>
  </si>
  <si>
    <t>Impianto con caldaia a aria soffiata</t>
  </si>
  <si>
    <t>impianto con caldaia pressurizzata multistadio</t>
  </si>
  <si>
    <t>Impianto con caldaia a tiraggio naturale</t>
  </si>
  <si>
    <t>Impianto con caldaia a fiamma rovesciata</t>
  </si>
  <si>
    <t>Impianto con bruciatore ad aria soffiata</t>
  </si>
  <si>
    <t>Esempio</t>
  </si>
  <si>
    <t>Costo totale Combutibile</t>
  </si>
  <si>
    <t>Spesa</t>
  </si>
  <si>
    <t>Impianto con caldaia premisc. a temp. Scorr.</t>
  </si>
  <si>
    <t>Impianto con termocamino nuova generazione</t>
  </si>
  <si>
    <t>ENERGIA ELETTRICA</t>
  </si>
  <si>
    <t>P.C.I. *</t>
  </si>
  <si>
    <t>Consumo annuo **</t>
  </si>
  <si>
    <t>**calcolato per produrre 10000 kWh</t>
  </si>
  <si>
    <t>OILPELLET***</t>
  </si>
  <si>
    <t>OLIO VEGETALE</t>
  </si>
  <si>
    <t>Costo/kWh</t>
  </si>
  <si>
    <t>MAIS (12,5% umidità)</t>
  </si>
  <si>
    <t>€/kWh (ivato)</t>
  </si>
  <si>
    <t>LEGNA (25%umidità)</t>
  </si>
  <si>
    <t>CIPPATO(30% umidità)</t>
  </si>
  <si>
    <t>ARIA PROPANATA</t>
  </si>
  <si>
    <t>€/l (iva 20%)</t>
  </si>
  <si>
    <t>€/l (iva 10%)</t>
  </si>
  <si>
    <t>€/mc (iva 20%)</t>
  </si>
  <si>
    <t>€/kg (iva 10%)</t>
  </si>
  <si>
    <t>*kWh per unità di misura kg /mc /l</t>
  </si>
  <si>
    <t>***1 litro per 15 kg  PCI olio 9,64 kWh/l costo 0,75€/l</t>
  </si>
  <si>
    <t>Impianto con caldaia a condensazione (solo BT)</t>
  </si>
  <si>
    <t>CON POMPA DI CALORE (solo BT)****</t>
  </si>
  <si>
    <t>**** (solo BT) accoppiata a sistemi con acqua calda a 35° C.</t>
  </si>
  <si>
    <t>Pompa di calore aria/acqua o aria/aria</t>
  </si>
  <si>
    <t>€/kg (iva 20%)</t>
  </si>
  <si>
    <t>Cogenerazione 20kW elettrici + 35kW termici</t>
  </si>
  <si>
    <t>Pompa di calore geotermica</t>
  </si>
  <si>
    <t>Stufa ad acqua</t>
  </si>
  <si>
    <t>Stufa ad aria</t>
  </si>
  <si>
    <t>PdC aria/acqua con aria preriscaldata &gt;7°C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</si>
</sst>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0" fillId="19" borderId="10" xfId="0" applyNumberFormat="1" applyFill="1" applyBorder="1" applyAlignment="1">
      <alignment horizontal="center" vertical="center"/>
    </xf>
    <xf numFmtId="49" fontId="0" fillId="19" borderId="10" xfId="0" applyNumberFormat="1" applyFill="1" applyBorder="1" applyAlignment="1">
      <alignment vertical="justify"/>
    </xf>
    <xf numFmtId="49" fontId="0" fillId="19" borderId="10" xfId="0" applyNumberFormat="1" applyFill="1" applyBorder="1" applyAlignment="1" quotePrefix="1">
      <alignment horizontal="left" vertical="justify"/>
    </xf>
    <xf numFmtId="2" fontId="0" fillId="10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9" fontId="0" fillId="19" borderId="10" xfId="0" applyNumberFormat="1" applyFill="1" applyBorder="1" applyAlignment="1">
      <alignment horizontal="center" vertical="center"/>
    </xf>
    <xf numFmtId="1" fontId="0" fillId="19" borderId="10" xfId="0" applyNumberFormat="1" applyFill="1" applyBorder="1" applyAlignment="1">
      <alignment horizontal="center" vertical="center"/>
    </xf>
    <xf numFmtId="9" fontId="0" fillId="24" borderId="10" xfId="0" applyNumberFormat="1" applyFill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 vertical="center"/>
    </xf>
    <xf numFmtId="9" fontId="0" fillId="3" borderId="10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9" fontId="0" fillId="25" borderId="10" xfId="0" applyNumberFormat="1" applyFill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/>
    </xf>
    <xf numFmtId="0" fontId="0" fillId="14" borderId="10" xfId="0" applyFill="1" applyBorder="1" applyAlignment="1">
      <alignment/>
    </xf>
    <xf numFmtId="9" fontId="0" fillId="14" borderId="10" xfId="0" applyNumberFormat="1" applyFill="1" applyBorder="1" applyAlignment="1">
      <alignment horizontal="center" vertical="center"/>
    </xf>
    <xf numFmtId="1" fontId="0" fillId="14" borderId="10" xfId="0" applyNumberFormat="1" applyFill="1" applyBorder="1" applyAlignment="1">
      <alignment horizontal="center" vertical="center"/>
    </xf>
    <xf numFmtId="9" fontId="0" fillId="26" borderId="10" xfId="0" applyNumberFormat="1" applyFill="1" applyBorder="1" applyAlignment="1">
      <alignment horizontal="center" vertical="center"/>
    </xf>
    <xf numFmtId="1" fontId="0" fillId="26" borderId="10" xfId="0" applyNumberFormat="1" applyFill="1" applyBorder="1" applyAlignment="1">
      <alignment horizontal="center" vertical="center"/>
    </xf>
    <xf numFmtId="0" fontId="0" fillId="21" borderId="10" xfId="0" applyFill="1" applyBorder="1" applyAlignment="1">
      <alignment/>
    </xf>
    <xf numFmtId="9" fontId="0" fillId="21" borderId="10" xfId="0" applyNumberFormat="1" applyFill="1" applyBorder="1" applyAlignment="1">
      <alignment horizontal="center" vertical="center"/>
    </xf>
    <xf numFmtId="1" fontId="0" fillId="21" borderId="10" xfId="0" applyNumberFormat="1" applyFill="1" applyBorder="1" applyAlignment="1">
      <alignment horizontal="center" vertical="center"/>
    </xf>
    <xf numFmtId="0" fontId="0" fillId="15" borderId="10" xfId="0" applyFill="1" applyBorder="1" applyAlignment="1" quotePrefix="1">
      <alignment horizontal="left"/>
    </xf>
    <xf numFmtId="9" fontId="0" fillId="15" borderId="10" xfId="0" applyNumberFormat="1" applyFill="1" applyBorder="1" applyAlignment="1">
      <alignment horizontal="center" vertical="center"/>
    </xf>
    <xf numFmtId="1" fontId="0" fillId="15" borderId="10" xfId="0" applyNumberFormat="1" applyFill="1" applyBorder="1" applyAlignment="1">
      <alignment horizontal="center" vertical="center"/>
    </xf>
    <xf numFmtId="2" fontId="0" fillId="23" borderId="10" xfId="0" applyNumberFormat="1" applyFill="1" applyBorder="1" applyAlignment="1">
      <alignment horizontal="center" vertical="center"/>
    </xf>
    <xf numFmtId="0" fontId="0" fillId="23" borderId="10" xfId="0" applyFill="1" applyBorder="1" applyAlignment="1">
      <alignment/>
    </xf>
    <xf numFmtId="9" fontId="0" fillId="23" borderId="10" xfId="0" applyNumberFormat="1" applyFill="1" applyBorder="1" applyAlignment="1">
      <alignment horizontal="center" vertical="center"/>
    </xf>
    <xf numFmtId="1" fontId="0" fillId="23" borderId="10" xfId="0" applyNumberFormat="1" applyFill="1" applyBorder="1" applyAlignment="1">
      <alignment horizontal="center" vertical="center"/>
    </xf>
    <xf numFmtId="2" fontId="0" fillId="27" borderId="10" xfId="0" applyNumberFormat="1" applyFill="1" applyBorder="1" applyAlignment="1">
      <alignment horizontal="center" vertical="center"/>
    </xf>
    <xf numFmtId="0" fontId="0" fillId="27" borderId="10" xfId="0" applyFill="1" applyBorder="1" applyAlignment="1">
      <alignment/>
    </xf>
    <xf numFmtId="9" fontId="0" fillId="27" borderId="10" xfId="0" applyNumberFormat="1" applyFill="1" applyBorder="1" applyAlignment="1">
      <alignment horizontal="center" vertical="center"/>
    </xf>
    <xf numFmtId="1" fontId="0" fillId="27" borderId="10" xfId="0" applyNumberFormat="1" applyFill="1" applyBorder="1" applyAlignment="1">
      <alignment horizontal="center" vertical="center"/>
    </xf>
    <xf numFmtId="2" fontId="0" fillId="22" borderId="10" xfId="0" applyNumberFormat="1" applyFill="1" applyBorder="1" applyAlignment="1">
      <alignment horizontal="center" vertical="center"/>
    </xf>
    <xf numFmtId="0" fontId="0" fillId="22" borderId="10" xfId="0" applyFill="1" applyBorder="1" applyAlignment="1">
      <alignment/>
    </xf>
    <xf numFmtId="9" fontId="0" fillId="22" borderId="10" xfId="0" applyNumberFormat="1" applyFill="1" applyBorder="1" applyAlignment="1">
      <alignment horizontal="center" vertical="center"/>
    </xf>
    <xf numFmtId="1" fontId="0" fillId="22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26" borderId="10" xfId="0" applyFill="1" applyBorder="1" applyAlignment="1" quotePrefix="1">
      <alignment horizontal="left"/>
    </xf>
    <xf numFmtId="1" fontId="0" fillId="28" borderId="10" xfId="0" applyNumberFormat="1" applyFill="1" applyBorder="1" applyAlignment="1">
      <alignment horizontal="center" vertical="center"/>
    </xf>
    <xf numFmtId="9" fontId="0" fillId="28" borderId="10" xfId="0" applyNumberFormat="1" applyFill="1" applyBorder="1" applyAlignment="1">
      <alignment horizontal="center" vertical="center"/>
    </xf>
    <xf numFmtId="9" fontId="0" fillId="5" borderId="10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5" borderId="10" xfId="0" applyFill="1" applyBorder="1" applyAlignment="1" quotePrefix="1">
      <alignment horizontal="left"/>
    </xf>
    <xf numFmtId="0" fontId="0" fillId="27" borderId="10" xfId="0" applyFill="1" applyBorder="1" applyAlignment="1" quotePrefix="1">
      <alignment horizontal="center" vertical="center"/>
    </xf>
    <xf numFmtId="0" fontId="0" fillId="29" borderId="10" xfId="0" applyFill="1" applyBorder="1" applyAlignment="1">
      <alignment/>
    </xf>
    <xf numFmtId="9" fontId="0" fillId="29" borderId="10" xfId="0" applyNumberFormat="1" applyFill="1" applyBorder="1" applyAlignment="1">
      <alignment horizontal="center" vertical="center"/>
    </xf>
    <xf numFmtId="1" fontId="0" fillId="29" borderId="10" xfId="0" applyNumberFormat="1" applyFill="1" applyBorder="1" applyAlignment="1">
      <alignment horizontal="center" vertical="center"/>
    </xf>
    <xf numFmtId="0" fontId="0" fillId="30" borderId="10" xfId="0" applyFill="1" applyBorder="1" applyAlignment="1" quotePrefix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49" fontId="0" fillId="27" borderId="10" xfId="0" applyNumberFormat="1" applyFill="1" applyBorder="1" applyAlignment="1" quotePrefix="1">
      <alignment horizontal="center" vertical="center"/>
    </xf>
    <xf numFmtId="0" fontId="0" fillId="21" borderId="10" xfId="0" applyFill="1" applyBorder="1" applyAlignment="1">
      <alignment horizontal="center" vertical="center"/>
    </xf>
    <xf numFmtId="2" fontId="0" fillId="21" borderId="10" xfId="0" applyNumberFormat="1" applyFill="1" applyBorder="1" applyAlignment="1">
      <alignment horizontal="center" vertical="center"/>
    </xf>
    <xf numFmtId="2" fontId="0" fillId="15" borderId="10" xfId="0" applyNumberFormat="1" applyFill="1" applyBorder="1" applyAlignment="1">
      <alignment horizontal="center" vertical="center"/>
    </xf>
    <xf numFmtId="49" fontId="0" fillId="19" borderId="10" xfId="0" applyNumberFormat="1" applyFill="1" applyBorder="1" applyAlignment="1" quotePrefix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19" borderId="0" xfId="0" applyFill="1" applyAlignment="1">
      <alignment/>
    </xf>
    <xf numFmtId="2" fontId="0" fillId="24" borderId="10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0" fillId="14" borderId="10" xfId="0" applyNumberForma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31" borderId="10" xfId="0" applyNumberFormat="1" applyFill="1" applyBorder="1" applyAlignment="1">
      <alignment horizontal="center" vertical="center"/>
    </xf>
    <xf numFmtId="2" fontId="0" fillId="19" borderId="10" xfId="0" applyNumberFormat="1" applyFill="1" applyBorder="1" applyAlignment="1">
      <alignment horizontal="center" vertical="center"/>
    </xf>
    <xf numFmtId="2" fontId="0" fillId="28" borderId="10" xfId="0" applyNumberFormat="1" applyFill="1" applyBorder="1" applyAlignment="1">
      <alignment horizontal="center" vertical="center"/>
    </xf>
    <xf numFmtId="0" fontId="0" fillId="28" borderId="10" xfId="0" applyFill="1" applyBorder="1" applyAlignment="1" quotePrefix="1">
      <alignment horizontal="left"/>
    </xf>
    <xf numFmtId="0" fontId="0" fillId="23" borderId="10" xfId="0" applyFill="1" applyBorder="1" applyAlignment="1" quotePrefix="1">
      <alignment horizontal="center" vertical="center"/>
    </xf>
    <xf numFmtId="0" fontId="0" fillId="22" borderId="10" xfId="0" applyFill="1" applyBorder="1" applyAlignment="1" quotePrefix="1">
      <alignment horizontal="center" vertical="center"/>
    </xf>
    <xf numFmtId="0" fontId="0" fillId="21" borderId="10" xfId="0" applyFill="1" applyBorder="1" applyAlignment="1" quotePrefix="1">
      <alignment horizontal="center" vertical="center"/>
    </xf>
    <xf numFmtId="0" fontId="0" fillId="32" borderId="10" xfId="0" applyFill="1" applyBorder="1" applyAlignment="1">
      <alignment/>
    </xf>
    <xf numFmtId="9" fontId="0" fillId="32" borderId="10" xfId="0" applyNumberFormat="1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left"/>
    </xf>
    <xf numFmtId="9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9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0" fontId="0" fillId="3" borderId="10" xfId="0" applyFill="1" applyBorder="1" applyAlignment="1" quotePrefix="1">
      <alignment horizontal="left"/>
    </xf>
    <xf numFmtId="0" fontId="0" fillId="34" borderId="10" xfId="0" applyFill="1" applyBorder="1" applyAlignment="1" quotePrefix="1">
      <alignment horizontal="left"/>
    </xf>
    <xf numFmtId="0" fontId="0" fillId="14" borderId="10" xfId="0" applyFill="1" applyBorder="1" applyAlignment="1" quotePrefix="1">
      <alignment horizontal="left"/>
    </xf>
    <xf numFmtId="0" fontId="0" fillId="35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 quotePrefix="1">
      <alignment horizontal="center" vertical="center"/>
    </xf>
    <xf numFmtId="0" fontId="0" fillId="35" borderId="10" xfId="0" applyFill="1" applyBorder="1" applyAlignment="1" quotePrefix="1">
      <alignment horizontal="left"/>
    </xf>
    <xf numFmtId="9" fontId="0" fillId="35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9" fontId="0" fillId="36" borderId="10" xfId="0" applyNumberForma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 quotePrefix="1">
      <alignment horizontal="center" vertical="center"/>
    </xf>
    <xf numFmtId="0" fontId="0" fillId="28" borderId="11" xfId="0" applyFill="1" applyBorder="1" applyAlignment="1" quotePrefix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1" xfId="0" applyFill="1" applyBorder="1" applyAlignment="1">
      <alignment/>
    </xf>
    <xf numFmtId="0" fontId="0" fillId="28" borderId="12" xfId="0" applyFill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49" fontId="0" fillId="19" borderId="10" xfId="0" applyNumberFormat="1" applyFill="1" applyBorder="1" applyAlignment="1" quotePrefix="1">
      <alignment horizontal="center" vertical="center"/>
    </xf>
    <xf numFmtId="49" fontId="0" fillId="19" borderId="10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10" borderId="11" xfId="0" applyNumberFormat="1" applyFill="1" applyBorder="1" applyAlignment="1">
      <alignment horizontal="center" vertical="center"/>
    </xf>
    <xf numFmtId="2" fontId="0" fillId="10" borderId="12" xfId="0" applyNumberFormat="1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0" fontId="0" fillId="0" borderId="14" xfId="0" applyBorder="1" applyAlignment="1" quotePrefix="1">
      <alignment horizontal="left"/>
    </xf>
    <xf numFmtId="0" fontId="0" fillId="0" borderId="14" xfId="0" applyBorder="1" applyAlignment="1">
      <alignment/>
    </xf>
    <xf numFmtId="49" fontId="0" fillId="0" borderId="0" xfId="0" applyNumberFormat="1" applyAlignment="1" quotePrefix="1">
      <alignment horizontal="left"/>
    </xf>
    <xf numFmtId="49" fontId="0" fillId="0" borderId="0" xfId="0" applyNumberFormat="1" applyAlignment="1">
      <alignment/>
    </xf>
    <xf numFmtId="0" fontId="0" fillId="3" borderId="10" xfId="0" applyFill="1" applyBorder="1" applyAlignment="1">
      <alignment horizontal="center" vertical="center"/>
    </xf>
    <xf numFmtId="0" fontId="0" fillId="19" borderId="11" xfId="0" applyFill="1" applyBorder="1" applyAlignment="1" quotePrefix="1">
      <alignment horizontal="center" vertical="center"/>
    </xf>
    <xf numFmtId="0" fontId="0" fillId="19" borderId="13" xfId="0" applyFill="1" applyBorder="1" applyAlignment="1">
      <alignment horizontal="center" vertical="center"/>
    </xf>
    <xf numFmtId="49" fontId="0" fillId="19" borderId="11" xfId="0" applyNumberFormat="1" applyFill="1" applyBorder="1" applyAlignment="1">
      <alignment horizontal="center" vertical="center"/>
    </xf>
    <xf numFmtId="49" fontId="0" fillId="19" borderId="13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9" fontId="0" fillId="19" borderId="11" xfId="0" applyNumberFormat="1" applyFill="1" applyBorder="1" applyAlignment="1">
      <alignment horizontal="center" vertical="justify"/>
    </xf>
    <xf numFmtId="49" fontId="0" fillId="19" borderId="13" xfId="0" applyNumberFormat="1" applyFill="1" applyBorder="1" applyAlignment="1">
      <alignment horizontal="center" vertical="justify"/>
    </xf>
    <xf numFmtId="0" fontId="0" fillId="19" borderId="10" xfId="0" applyFill="1" applyBorder="1" applyAlignment="1" quotePrefix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26" borderId="10" xfId="0" applyNumberFormat="1" applyFill="1" applyBorder="1" applyAlignment="1" quotePrefix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49" fontId="0" fillId="34" borderId="11" xfId="0" applyNumberFormat="1" applyFill="1" applyBorder="1" applyAlignment="1" quotePrefix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 quotePrefix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15" borderId="10" xfId="0" applyNumberFormat="1" applyFill="1" applyBorder="1" applyAlignment="1" quotePrefix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0" fontId="0" fillId="15" borderId="10" xfId="0" applyFill="1" applyBorder="1" applyAlignment="1" quotePrefix="1">
      <alignment horizontal="center" vertical="center"/>
    </xf>
    <xf numFmtId="0" fontId="0" fillId="15" borderId="10" xfId="0" applyFill="1" applyBorder="1" applyAlignment="1">
      <alignment horizontal="center" vertical="center"/>
    </xf>
    <xf numFmtId="2" fontId="0" fillId="15" borderId="10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2" fontId="0" fillId="37" borderId="10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zoomScalePageLayoutView="0" workbookViewId="0" topLeftCell="A1">
      <selection activeCell="C9" sqref="C9:C11"/>
    </sheetView>
  </sheetViews>
  <sheetFormatPr defaultColWidth="9.140625" defaultRowHeight="12.75"/>
  <cols>
    <col min="1" max="1" width="20.57421875" style="0" customWidth="1"/>
    <col min="2" max="2" width="7.140625" style="0" customWidth="1"/>
    <col min="3" max="3" width="7.00390625" style="0" customWidth="1"/>
    <col min="4" max="4" width="13.57421875" style="0" customWidth="1"/>
    <col min="5" max="5" width="41.421875" style="0" customWidth="1"/>
    <col min="6" max="6" width="12.7109375" style="0" customWidth="1"/>
    <col min="8" max="8" width="11.140625" style="0" customWidth="1"/>
    <col min="10" max="10" width="10.421875" style="0" customWidth="1"/>
  </cols>
  <sheetData>
    <row r="1" spans="1:10" ht="12.75">
      <c r="A1" s="115" t="s">
        <v>0</v>
      </c>
      <c r="B1" s="113" t="s">
        <v>21</v>
      </c>
      <c r="C1" s="100" t="s">
        <v>4</v>
      </c>
      <c r="D1" s="101"/>
      <c r="E1" s="101" t="s">
        <v>5</v>
      </c>
      <c r="F1" s="119" t="s">
        <v>6</v>
      </c>
      <c r="G1" s="101" t="s">
        <v>15</v>
      </c>
      <c r="H1" s="101"/>
      <c r="I1" s="101"/>
      <c r="J1" s="58"/>
    </row>
    <row r="2" spans="1:10" ht="25.5">
      <c r="A2" s="116"/>
      <c r="B2" s="114"/>
      <c r="C2" s="101"/>
      <c r="D2" s="101"/>
      <c r="E2" s="101"/>
      <c r="F2" s="120"/>
      <c r="G2" s="3" t="s">
        <v>22</v>
      </c>
      <c r="H2" s="2" t="s">
        <v>16</v>
      </c>
      <c r="I2" s="1" t="s">
        <v>17</v>
      </c>
      <c r="J2" s="56" t="s">
        <v>26</v>
      </c>
    </row>
    <row r="3" spans="1:10" ht="19.5" customHeight="1">
      <c r="A3" s="117" t="s">
        <v>31</v>
      </c>
      <c r="B3" s="102">
        <v>12</v>
      </c>
      <c r="C3" s="105">
        <v>1.5</v>
      </c>
      <c r="D3" s="126" t="s">
        <v>34</v>
      </c>
      <c r="E3" s="71" t="s">
        <v>9</v>
      </c>
      <c r="F3" s="72">
        <v>0.8</v>
      </c>
      <c r="G3" s="73">
        <f>10000/B3/F3</f>
        <v>1041.6666666666667</v>
      </c>
      <c r="H3" s="73">
        <f>G3*C3</f>
        <v>1562.5</v>
      </c>
      <c r="I3" s="72">
        <v>1</v>
      </c>
      <c r="J3" s="61">
        <f aca="true" t="shared" si="0" ref="J3:J21">H3/10000*100</f>
        <v>15.625</v>
      </c>
    </row>
    <row r="4" spans="1:10" ht="19.5" customHeight="1">
      <c r="A4" s="118"/>
      <c r="B4" s="103"/>
      <c r="C4" s="106"/>
      <c r="D4" s="127"/>
      <c r="E4" s="74" t="s">
        <v>18</v>
      </c>
      <c r="F4" s="75">
        <v>0.9</v>
      </c>
      <c r="G4" s="76">
        <f>10000/B3/F4</f>
        <v>925.925925925926</v>
      </c>
      <c r="H4" s="76">
        <f>G4*C3</f>
        <v>1388.888888888889</v>
      </c>
      <c r="I4" s="75">
        <f>H4/H3</f>
        <v>0.888888888888889</v>
      </c>
      <c r="J4" s="62">
        <f t="shared" si="0"/>
        <v>13.88888888888889</v>
      </c>
    </row>
    <row r="5" spans="1:10" ht="19.5" customHeight="1">
      <c r="A5" s="104"/>
      <c r="B5" s="104"/>
      <c r="C5" s="104"/>
      <c r="D5" s="104"/>
      <c r="E5" s="80" t="s">
        <v>38</v>
      </c>
      <c r="F5" s="77">
        <v>1.05</v>
      </c>
      <c r="G5" s="78">
        <f>10000/B3/F5</f>
        <v>793.6507936507936</v>
      </c>
      <c r="H5" s="78">
        <f>G5*C3</f>
        <v>1190.4761904761904</v>
      </c>
      <c r="I5" s="77">
        <f>H5/H4</f>
        <v>0.8571428571428571</v>
      </c>
      <c r="J5" s="63">
        <f t="shared" si="0"/>
        <v>11.904761904761903</v>
      </c>
    </row>
    <row r="6" spans="1:10" ht="19.5" customHeight="1">
      <c r="A6" s="112" t="s">
        <v>1</v>
      </c>
      <c r="B6" s="135">
        <f>12.78*0.565</f>
        <v>7.220699999999999</v>
      </c>
      <c r="C6" s="107">
        <v>1.25</v>
      </c>
      <c r="D6" s="128" t="s">
        <v>32</v>
      </c>
      <c r="E6" s="44" t="s">
        <v>9</v>
      </c>
      <c r="F6" s="8">
        <v>0.8</v>
      </c>
      <c r="G6" s="9">
        <f>10000/B6/F6</f>
        <v>1731.1341005719669</v>
      </c>
      <c r="H6" s="9">
        <f>G6*C6</f>
        <v>2163.9176257149584</v>
      </c>
      <c r="I6" s="8">
        <f>H6/H3</f>
        <v>1.3849072804575733</v>
      </c>
      <c r="J6" s="59">
        <f t="shared" si="0"/>
        <v>21.639176257149582</v>
      </c>
    </row>
    <row r="7" spans="1:10" ht="19.5" customHeight="1">
      <c r="A7" s="112"/>
      <c r="B7" s="135"/>
      <c r="C7" s="107"/>
      <c r="D7" s="129"/>
      <c r="E7" s="45" t="s">
        <v>18</v>
      </c>
      <c r="F7" s="42">
        <v>0.9</v>
      </c>
      <c r="G7" s="43">
        <f>10000/B6/F7</f>
        <v>1538.7858671750816</v>
      </c>
      <c r="H7" s="43">
        <f>G7*C6</f>
        <v>1923.4823339688521</v>
      </c>
      <c r="I7" s="42">
        <f>H7/H3</f>
        <v>1.2310286937400654</v>
      </c>
      <c r="J7" s="60">
        <f t="shared" si="0"/>
        <v>19.23482333968852</v>
      </c>
    </row>
    <row r="8" spans="1:10" ht="19.5" customHeight="1">
      <c r="A8" s="112"/>
      <c r="B8" s="135"/>
      <c r="C8" s="107"/>
      <c r="D8" s="129"/>
      <c r="E8" s="79" t="s">
        <v>38</v>
      </c>
      <c r="F8" s="10">
        <v>1.05</v>
      </c>
      <c r="G8" s="11">
        <f>10000/B6/F8</f>
        <v>1318.9593147214985</v>
      </c>
      <c r="H8" s="11">
        <f>G8*C6</f>
        <v>1648.699143401873</v>
      </c>
      <c r="I8" s="10">
        <f>H8/H3</f>
        <v>1.0551674517771987</v>
      </c>
      <c r="J8" s="57">
        <f t="shared" si="0"/>
        <v>16.48699143401873</v>
      </c>
    </row>
    <row r="9" spans="1:10" ht="19.5" customHeight="1">
      <c r="A9" s="136" t="s">
        <v>2</v>
      </c>
      <c r="B9" s="137">
        <v>10.1</v>
      </c>
      <c r="C9" s="107">
        <v>1.3</v>
      </c>
      <c r="D9" s="124" t="s">
        <v>32</v>
      </c>
      <c r="E9" s="12" t="s">
        <v>10</v>
      </c>
      <c r="F9" s="13">
        <v>0.8</v>
      </c>
      <c r="G9" s="14">
        <f>10000/B9/F9</f>
        <v>1237.6237623762377</v>
      </c>
      <c r="H9" s="14">
        <f>G9*C9</f>
        <v>1608.910891089109</v>
      </c>
      <c r="I9" s="13">
        <f>H9/H3</f>
        <v>1.0297029702970297</v>
      </c>
      <c r="J9" s="61">
        <f t="shared" si="0"/>
        <v>16.089108910891092</v>
      </c>
    </row>
    <row r="10" spans="1:10" ht="19.5" customHeight="1">
      <c r="A10" s="136"/>
      <c r="B10" s="137"/>
      <c r="C10" s="107"/>
      <c r="D10" s="125"/>
      <c r="E10" s="15" t="s">
        <v>11</v>
      </c>
      <c r="F10" s="16">
        <v>0.9</v>
      </c>
      <c r="G10" s="17">
        <f>10000/B9/F10</f>
        <v>1100.1100110011002</v>
      </c>
      <c r="H10" s="17">
        <f>G10*C9</f>
        <v>1430.1430143014304</v>
      </c>
      <c r="I10" s="16">
        <f>H10/H3</f>
        <v>0.9152915291529155</v>
      </c>
      <c r="J10" s="62">
        <f t="shared" si="0"/>
        <v>14.301430143014304</v>
      </c>
    </row>
    <row r="11" spans="1:10" ht="19.5" customHeight="1">
      <c r="A11" s="136"/>
      <c r="B11" s="137"/>
      <c r="C11" s="107"/>
      <c r="D11" s="125"/>
      <c r="E11" s="39" t="s">
        <v>38</v>
      </c>
      <c r="F11" s="18">
        <v>1.05</v>
      </c>
      <c r="G11" s="19">
        <f>10000/B9/F11</f>
        <v>942.951438000943</v>
      </c>
      <c r="H11" s="19">
        <f>G11*C9</f>
        <v>1225.8368694012258</v>
      </c>
      <c r="I11" s="18">
        <f>H11/H3</f>
        <v>0.7845355964167845</v>
      </c>
      <c r="J11" s="63">
        <f t="shared" si="0"/>
        <v>12.258368694012258</v>
      </c>
    </row>
    <row r="12" spans="1:10" ht="19.5" customHeight="1">
      <c r="A12" s="50" t="s">
        <v>25</v>
      </c>
      <c r="B12" s="51">
        <v>9.64</v>
      </c>
      <c r="C12" s="4">
        <v>0.75</v>
      </c>
      <c r="D12" s="52" t="s">
        <v>33</v>
      </c>
      <c r="E12" s="31" t="s">
        <v>10</v>
      </c>
      <c r="F12" s="32">
        <v>0.75</v>
      </c>
      <c r="G12" s="33">
        <f>10000/B12/F12</f>
        <v>1383.1258644536654</v>
      </c>
      <c r="H12" s="33">
        <f>G12*C12</f>
        <v>1037.344398340249</v>
      </c>
      <c r="I12" s="32">
        <f>H12/H3</f>
        <v>0.6639004149377593</v>
      </c>
      <c r="J12" s="51">
        <f t="shared" si="0"/>
        <v>10.37344398340249</v>
      </c>
    </row>
    <row r="13" spans="1:10" ht="19.5" customHeight="1">
      <c r="A13" s="132" t="s">
        <v>29</v>
      </c>
      <c r="B13" s="134">
        <v>3.83</v>
      </c>
      <c r="C13" s="107">
        <v>0.17</v>
      </c>
      <c r="D13" s="130" t="s">
        <v>35</v>
      </c>
      <c r="E13" s="47" t="s">
        <v>12</v>
      </c>
      <c r="F13" s="48">
        <v>0.6</v>
      </c>
      <c r="G13" s="49">
        <f>10000/B13/F13</f>
        <v>4351.610095735422</v>
      </c>
      <c r="H13" s="49">
        <f>G13*C13</f>
        <v>739.7737162750218</v>
      </c>
      <c r="I13" s="48">
        <f>H13/H3</f>
        <v>0.473455178416014</v>
      </c>
      <c r="J13" s="64">
        <f t="shared" si="0"/>
        <v>7.397737162750218</v>
      </c>
    </row>
    <row r="14" spans="1:10" ht="19.5" customHeight="1">
      <c r="A14" s="133"/>
      <c r="B14" s="134"/>
      <c r="C14" s="107"/>
      <c r="D14" s="131"/>
      <c r="E14" s="20" t="s">
        <v>13</v>
      </c>
      <c r="F14" s="21">
        <v>0.7</v>
      </c>
      <c r="G14" s="22">
        <f>10000/B13/F14</f>
        <v>3729.951510630362</v>
      </c>
      <c r="H14" s="22">
        <f>G14*C13</f>
        <v>634.0917568071616</v>
      </c>
      <c r="I14" s="21">
        <f>H14/H3</f>
        <v>0.4058187243565834</v>
      </c>
      <c r="J14" s="54">
        <f t="shared" si="0"/>
        <v>6.3409175680716166</v>
      </c>
    </row>
    <row r="15" spans="1:10" ht="19.5" customHeight="1">
      <c r="A15" s="133"/>
      <c r="B15" s="134"/>
      <c r="C15" s="107"/>
      <c r="D15" s="131"/>
      <c r="E15" s="23" t="s">
        <v>19</v>
      </c>
      <c r="F15" s="24">
        <v>0.65</v>
      </c>
      <c r="G15" s="25">
        <f>10000/B13/F15</f>
        <v>4016.870857601928</v>
      </c>
      <c r="H15" s="25">
        <f>G15*C13</f>
        <v>682.8680457923278</v>
      </c>
      <c r="I15" s="24">
        <f>H15/H3</f>
        <v>0.4370355493070898</v>
      </c>
      <c r="J15" s="55">
        <f t="shared" si="0"/>
        <v>6.828680457923278</v>
      </c>
    </row>
    <row r="16" spans="1:10" ht="19.5" customHeight="1">
      <c r="A16" s="68" t="s">
        <v>27</v>
      </c>
      <c r="B16" s="26">
        <v>5</v>
      </c>
      <c r="C16" s="4">
        <v>0.3</v>
      </c>
      <c r="D16" s="68" t="s">
        <v>35</v>
      </c>
      <c r="E16" s="27" t="s">
        <v>14</v>
      </c>
      <c r="F16" s="28">
        <v>0.83</v>
      </c>
      <c r="G16" s="29">
        <f aca="true" t="shared" si="1" ref="G16:G21">10000/B16/F16</f>
        <v>2409.6385542168678</v>
      </c>
      <c r="H16" s="29">
        <f aca="true" t="shared" si="2" ref="H16:H21">G16*C16</f>
        <v>722.8915662650603</v>
      </c>
      <c r="I16" s="28">
        <f>H16/H3</f>
        <v>0.4626506024096386</v>
      </c>
      <c r="J16" s="26">
        <f t="shared" si="0"/>
        <v>7.2289156626506035</v>
      </c>
    </row>
    <row r="17" spans="1:10" ht="19.5" customHeight="1">
      <c r="A17" s="53" t="s">
        <v>3</v>
      </c>
      <c r="B17" s="54">
        <v>4.66</v>
      </c>
      <c r="C17" s="4">
        <v>0.3</v>
      </c>
      <c r="D17" s="70" t="s">
        <v>35</v>
      </c>
      <c r="E17" s="20" t="s">
        <v>46</v>
      </c>
      <c r="F17" s="21">
        <v>0.83</v>
      </c>
      <c r="G17" s="22">
        <f t="shared" si="1"/>
        <v>2585.4490925073683</v>
      </c>
      <c r="H17" s="22">
        <f t="shared" si="2"/>
        <v>775.6347277522104</v>
      </c>
      <c r="I17" s="21">
        <f>H17/H3</f>
        <v>0.4964062257614147</v>
      </c>
      <c r="J17" s="54">
        <f t="shared" si="0"/>
        <v>7.756347277522105</v>
      </c>
    </row>
    <row r="18" spans="1:10" ht="19.5" customHeight="1">
      <c r="A18" s="88" t="s">
        <v>3</v>
      </c>
      <c r="B18" s="89">
        <v>4.66</v>
      </c>
      <c r="C18" s="4">
        <v>0.3</v>
      </c>
      <c r="D18" s="93" t="s">
        <v>35</v>
      </c>
      <c r="E18" s="90" t="s">
        <v>45</v>
      </c>
      <c r="F18" s="91">
        <v>0.8</v>
      </c>
      <c r="G18" s="92">
        <f t="shared" si="1"/>
        <v>2682.403433476394</v>
      </c>
      <c r="H18" s="92">
        <f t="shared" si="2"/>
        <v>804.7210300429182</v>
      </c>
      <c r="I18" s="91">
        <f>H18/H4</f>
        <v>0.5793991416309011</v>
      </c>
      <c r="J18" s="89">
        <f>H18/10000*100</f>
        <v>8.047210300429182</v>
      </c>
    </row>
    <row r="19" spans="1:10" ht="19.5" customHeight="1">
      <c r="A19" s="46" t="s">
        <v>24</v>
      </c>
      <c r="B19" s="30">
        <v>5.14</v>
      </c>
      <c r="C19" s="4">
        <v>0.35</v>
      </c>
      <c r="D19" s="50" t="s">
        <v>35</v>
      </c>
      <c r="E19" s="31" t="s">
        <v>46</v>
      </c>
      <c r="F19" s="32">
        <v>0.83</v>
      </c>
      <c r="G19" s="33">
        <f t="shared" si="1"/>
        <v>2344.0063756973423</v>
      </c>
      <c r="H19" s="33">
        <f t="shared" si="2"/>
        <v>820.4022314940697</v>
      </c>
      <c r="I19" s="32">
        <f>H19/H3</f>
        <v>0.5250574281562046</v>
      </c>
      <c r="J19" s="30">
        <f t="shared" si="0"/>
        <v>8.204022314940698</v>
      </c>
    </row>
    <row r="20" spans="1:10" ht="19.5" customHeight="1">
      <c r="A20" s="69" t="s">
        <v>30</v>
      </c>
      <c r="B20" s="34">
        <v>3</v>
      </c>
      <c r="C20" s="4">
        <v>0.1</v>
      </c>
      <c r="D20" s="69" t="s">
        <v>35</v>
      </c>
      <c r="E20" s="35" t="s">
        <v>14</v>
      </c>
      <c r="F20" s="36">
        <v>0.7</v>
      </c>
      <c r="G20" s="37">
        <f t="shared" si="1"/>
        <v>4761.904761904762</v>
      </c>
      <c r="H20" s="37">
        <f t="shared" si="2"/>
        <v>476.19047619047626</v>
      </c>
      <c r="I20" s="36">
        <f>H20/H3</f>
        <v>0.3047619047619048</v>
      </c>
      <c r="J20" s="34">
        <f t="shared" si="0"/>
        <v>4.761904761904763</v>
      </c>
    </row>
    <row r="21" spans="1:10" ht="19.5" customHeight="1">
      <c r="A21" s="82" t="s">
        <v>2</v>
      </c>
      <c r="B21" s="83">
        <v>10.1</v>
      </c>
      <c r="C21" s="4">
        <v>1</v>
      </c>
      <c r="D21" s="84" t="s">
        <v>42</v>
      </c>
      <c r="E21" s="85" t="s">
        <v>43</v>
      </c>
      <c r="F21" s="86">
        <v>0.85</v>
      </c>
      <c r="G21" s="87">
        <f t="shared" si="1"/>
        <v>1164.8223645894002</v>
      </c>
      <c r="H21" s="87">
        <f t="shared" si="2"/>
        <v>1164.8223645894002</v>
      </c>
      <c r="I21" s="86">
        <f>H21/H3</f>
        <v>0.7454863133372162</v>
      </c>
      <c r="J21" s="83">
        <f t="shared" si="0"/>
        <v>11.648223645894001</v>
      </c>
    </row>
    <row r="22" spans="1:10" ht="19.5" customHeight="1">
      <c r="A22" s="121" t="s">
        <v>39</v>
      </c>
      <c r="B22" s="122"/>
      <c r="C22" s="122"/>
      <c r="D22" s="122"/>
      <c r="E22" s="5"/>
      <c r="F22" s="38" t="s">
        <v>7</v>
      </c>
      <c r="G22" s="7"/>
      <c r="H22" s="7"/>
      <c r="I22" s="6"/>
      <c r="J22" s="65"/>
    </row>
    <row r="23" spans="1:10" ht="19.5" customHeight="1">
      <c r="A23" s="94" t="s">
        <v>20</v>
      </c>
      <c r="B23" s="96"/>
      <c r="C23" s="105">
        <v>0.25</v>
      </c>
      <c r="D23" s="94" t="s">
        <v>28</v>
      </c>
      <c r="E23" s="81" t="s">
        <v>41</v>
      </c>
      <c r="F23" s="62">
        <v>2.43</v>
      </c>
      <c r="G23" s="17">
        <f>10000/F23</f>
        <v>4115.226337448559</v>
      </c>
      <c r="H23" s="17">
        <f>G23*C23</f>
        <v>1028.8065843621398</v>
      </c>
      <c r="I23" s="16">
        <f>H23/H3</f>
        <v>0.6584362139917694</v>
      </c>
      <c r="J23" s="62">
        <f>H23/10000*100</f>
        <v>10.288065843621398</v>
      </c>
    </row>
    <row r="24" spans="1:10" ht="19.5" customHeight="1">
      <c r="A24" s="95"/>
      <c r="B24" s="97"/>
      <c r="C24" s="106"/>
      <c r="D24" s="95"/>
      <c r="E24" s="39" t="s">
        <v>8</v>
      </c>
      <c r="F24" s="63">
        <v>4</v>
      </c>
      <c r="G24" s="19">
        <f>10000/F24</f>
        <v>2500</v>
      </c>
      <c r="H24" s="19">
        <f>G24*C23</f>
        <v>625</v>
      </c>
      <c r="I24" s="18">
        <f>H24/H3</f>
        <v>0.4</v>
      </c>
      <c r="J24" s="63">
        <f>H24/10000*100</f>
        <v>6.25</v>
      </c>
    </row>
    <row r="25" spans="1:10" ht="19.5" customHeight="1">
      <c r="A25" s="95"/>
      <c r="B25" s="97"/>
      <c r="C25" s="106"/>
      <c r="D25" s="95"/>
      <c r="E25" s="67" t="s">
        <v>44</v>
      </c>
      <c r="F25" s="66">
        <v>4</v>
      </c>
      <c r="G25" s="40">
        <f>10000/F25</f>
        <v>2500</v>
      </c>
      <c r="H25" s="40">
        <f>G25*C23</f>
        <v>625</v>
      </c>
      <c r="I25" s="41">
        <f>H25/H3</f>
        <v>0.4</v>
      </c>
      <c r="J25" s="66">
        <f>H25/10000*100</f>
        <v>6.25</v>
      </c>
    </row>
    <row r="26" spans="1:10" ht="19.5" customHeight="1">
      <c r="A26" s="104"/>
      <c r="B26" s="123"/>
      <c r="C26" s="104"/>
      <c r="D26" s="104"/>
      <c r="E26" s="67" t="s">
        <v>47</v>
      </c>
      <c r="F26" s="66">
        <v>3.5</v>
      </c>
      <c r="G26" s="40">
        <f>10000/F26</f>
        <v>2857.1428571428573</v>
      </c>
      <c r="H26" s="40">
        <f>G26*C23</f>
        <v>714.2857142857143</v>
      </c>
      <c r="I26" s="41">
        <f>H26/H4</f>
        <v>0.5142857142857143</v>
      </c>
      <c r="J26" s="66">
        <f>H26/10000*100</f>
        <v>7.142857142857144</v>
      </c>
    </row>
    <row r="27" spans="1:2" ht="12.75">
      <c r="A27" s="108" t="s">
        <v>36</v>
      </c>
      <c r="B27" s="109"/>
    </row>
    <row r="28" spans="1:4" ht="12.75">
      <c r="A28" s="99" t="s">
        <v>23</v>
      </c>
      <c r="B28" s="99"/>
      <c r="C28" s="99"/>
      <c r="D28" s="99"/>
    </row>
    <row r="29" spans="1:5" ht="12.75">
      <c r="A29" s="110" t="s">
        <v>37</v>
      </c>
      <c r="B29" s="111"/>
      <c r="C29" s="111"/>
      <c r="D29" s="111"/>
      <c r="E29" s="111"/>
    </row>
    <row r="30" spans="1:4" ht="12.75">
      <c r="A30" s="98" t="s">
        <v>40</v>
      </c>
      <c r="B30" s="99"/>
      <c r="C30" s="99"/>
      <c r="D30" s="99"/>
    </row>
  </sheetData>
  <sheetProtection/>
  <mergeCells count="31">
    <mergeCell ref="D9:D11"/>
    <mergeCell ref="D3:D5"/>
    <mergeCell ref="A28:D28"/>
    <mergeCell ref="D6:D8"/>
    <mergeCell ref="D13:D15"/>
    <mergeCell ref="A13:A15"/>
    <mergeCell ref="B13:B15"/>
    <mergeCell ref="B6:B8"/>
    <mergeCell ref="A9:A11"/>
    <mergeCell ref="B9:B11"/>
    <mergeCell ref="A22:D22"/>
    <mergeCell ref="A23:A26"/>
    <mergeCell ref="B23:B26"/>
    <mergeCell ref="C23:C26"/>
    <mergeCell ref="D23:D26"/>
    <mergeCell ref="G1:I1"/>
    <mergeCell ref="B1:B2"/>
    <mergeCell ref="A1:A2"/>
    <mergeCell ref="A3:A5"/>
    <mergeCell ref="E1:E2"/>
    <mergeCell ref="F1:F2"/>
    <mergeCell ref="A30:D30"/>
    <mergeCell ref="C1:D2"/>
    <mergeCell ref="B3:B5"/>
    <mergeCell ref="C3:C5"/>
    <mergeCell ref="C6:C8"/>
    <mergeCell ref="A27:B27"/>
    <mergeCell ref="C9:C11"/>
    <mergeCell ref="A29:E29"/>
    <mergeCell ref="C13:C15"/>
    <mergeCell ref="A6:A8"/>
  </mergeCells>
  <printOptions gridLines="1"/>
  <pageMargins left="0.3937007874015748" right="0.35433070866141736" top="0.1968503937007874" bottom="0.1968503937007874" header="0.5118110236220472" footer="0.2755905511811024"/>
  <pageSetup horizontalDpi="600" verticalDpi="600" orientation="landscape" paperSize="9" r:id="rId1"/>
  <headerFooter alignWithMargins="0">
    <oddHeader>&amp;LConfronto di costi per combustibile e per tecnologia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2009-05-22T13:37:05Z</cp:lastPrinted>
  <dcterms:created xsi:type="dcterms:W3CDTF">2007-01-22T18:28:58Z</dcterms:created>
  <dcterms:modified xsi:type="dcterms:W3CDTF">2012-03-02T11:51:58Z</dcterms:modified>
  <cp:category/>
  <cp:version/>
  <cp:contentType/>
  <cp:contentStatus/>
</cp:coreProperties>
</file>