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0005" windowHeight="8475" activeTab="1"/>
  </bookViews>
  <sheets>
    <sheet name="Domanda 1 foglio dati" sheetId="1" r:id="rId1"/>
    <sheet name="frequenze domanda 1" sheetId="2" r:id="rId2"/>
  </sheets>
  <definedNames/>
  <calcPr fullCalcOnLoad="1"/>
</workbook>
</file>

<file path=xl/sharedStrings.xml><?xml version="1.0" encoding="utf-8"?>
<sst xmlns="http://schemas.openxmlformats.org/spreadsheetml/2006/main" count="169" uniqueCount="41">
  <si>
    <t>TABELLA DELLE FREQUENZE</t>
  </si>
  <si>
    <t>Risposta</t>
  </si>
  <si>
    <t>Frequenza assoluta</t>
  </si>
  <si>
    <t>Frequenza relativa</t>
  </si>
  <si>
    <t>Risposta dell'intervistato</t>
  </si>
  <si>
    <t>Se è stata selezionata la risposta 30</t>
  </si>
  <si>
    <t>TABELLA DELLE FREQUENZE per gruppi</t>
  </si>
  <si>
    <t>Gruppo 1</t>
  </si>
  <si>
    <t>Gruppo 2</t>
  </si>
  <si>
    <t>Analisi dei dati provenienti dal questionario: sono state prese in considerazione 100 interviste</t>
  </si>
  <si>
    <t>Che attività svolge? (la corrispondenza fra il numero della risposta e il suo significato si può desumere dal questionario stesso o dal foglio successivo)</t>
  </si>
  <si>
    <t>x</t>
  </si>
  <si>
    <t>parrucchiere</t>
  </si>
  <si>
    <t>merceria</t>
  </si>
  <si>
    <t>centro estetico</t>
  </si>
  <si>
    <t>fiori</t>
  </si>
  <si>
    <t>Se è stata selezionata la risposta 19</t>
  </si>
  <si>
    <t>macelleria</t>
  </si>
  <si>
    <t>materiali edili</t>
  </si>
  <si>
    <t>distributore di carburanti</t>
  </si>
  <si>
    <t>studio commerciale</t>
  </si>
  <si>
    <t>noleggio videoslot</t>
  </si>
  <si>
    <t>agenzia</t>
  </si>
  <si>
    <t>arredamenti</t>
  </si>
  <si>
    <t>servizi persona</t>
  </si>
  <si>
    <t>commerciante</t>
  </si>
  <si>
    <t>pizzeria</t>
  </si>
  <si>
    <t>distributore</t>
  </si>
  <si>
    <t>parrucchiere estetica</t>
  </si>
  <si>
    <t>noleggio video</t>
  </si>
  <si>
    <t>arredamento</t>
  </si>
  <si>
    <t>totale</t>
  </si>
  <si>
    <t>risposta 19</t>
  </si>
  <si>
    <t>nessuna indicazione</t>
  </si>
  <si>
    <t>riconducibie risposta 4 (produzione e vendita alimenti)</t>
  </si>
  <si>
    <t>riconducibie risposta 6(vendita abbigliamento e accessori)</t>
  </si>
  <si>
    <t>riconducibile a 17(intermediazione)</t>
  </si>
  <si>
    <t>riconducibile a 1 (bar e pub)</t>
  </si>
  <si>
    <t>Riconducibile a 23 (mobilificio)</t>
  </si>
  <si>
    <t>riconducibile a 10 (profumeri e cosmetici)</t>
  </si>
  <si>
    <t>Da togliere a 19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</si>
</sst>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56">
    <font>
      <sz val="10"/>
      <name val="Arial"/>
      <family val="0"/>
    </font>
    <font>
      <b/>
      <sz val="10"/>
      <name val="Comic Sans MS"/>
      <family val="4"/>
    </font>
    <font>
      <sz val="10"/>
      <color indexed="12"/>
      <name val="Comic Sans MS"/>
      <family val="4"/>
    </font>
    <font>
      <b/>
      <sz val="10"/>
      <color indexed="12"/>
      <name val="Comic Sans MS"/>
      <family val="4"/>
    </font>
    <font>
      <b/>
      <sz val="9"/>
      <color indexed="12"/>
      <name val="Comic Sans MS"/>
      <family val="4"/>
    </font>
    <font>
      <sz val="10"/>
      <color indexed="18"/>
      <name val="Arial"/>
      <family val="2"/>
    </font>
    <font>
      <sz val="10"/>
      <color indexed="8"/>
      <name val="Calibri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9"/>
      <name val="Comic Sans MS"/>
      <family val="4"/>
    </font>
    <font>
      <sz val="10"/>
      <color indexed="9"/>
      <name val="Comic Sans MS"/>
      <family val="4"/>
    </font>
    <font>
      <sz val="10"/>
      <color indexed="9"/>
      <name val="Arial"/>
      <family val="2"/>
    </font>
    <font>
      <b/>
      <i/>
      <sz val="11"/>
      <color indexed="9"/>
      <name val="Calibri"/>
      <family val="2"/>
    </font>
    <font>
      <sz val="8"/>
      <color indexed="8"/>
      <name val="Calibri"/>
      <family val="2"/>
    </font>
    <font>
      <sz val="7.5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0"/>
      <name val="Comic Sans MS"/>
      <family val="4"/>
    </font>
    <font>
      <sz val="10"/>
      <color theme="0"/>
      <name val="Arial"/>
      <family val="2"/>
    </font>
    <font>
      <sz val="10"/>
      <color theme="0"/>
      <name val="Comic Sans MS"/>
      <family val="4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12"/>
      </left>
      <right style="thin">
        <color indexed="6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>
        <color indexed="63"/>
      </bottom>
    </border>
    <border>
      <left style="thin"/>
      <right>
        <color indexed="63"/>
      </right>
      <top style="thin">
        <color indexed="6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62"/>
      </top>
      <bottom style="thin">
        <color indexed="12"/>
      </bottom>
    </border>
    <border>
      <left style="thin">
        <color indexed="12"/>
      </left>
      <right style="thin">
        <color indexed="62"/>
      </right>
      <top>
        <color indexed="63"/>
      </top>
      <bottom style="thin">
        <color indexed="12"/>
      </bottom>
    </border>
    <border>
      <left style="thin">
        <color indexed="62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18"/>
      </left>
      <right>
        <color indexed="63"/>
      </right>
      <top style="thick">
        <color indexed="18"/>
      </top>
      <bottom style="thick">
        <color indexed="18"/>
      </bottom>
    </border>
    <border>
      <left>
        <color indexed="63"/>
      </left>
      <right>
        <color indexed="63"/>
      </right>
      <top style="thick">
        <color indexed="18"/>
      </top>
      <bottom style="thick">
        <color indexed="18"/>
      </bottom>
    </border>
    <border>
      <left>
        <color indexed="63"/>
      </left>
      <right style="thick">
        <color indexed="18"/>
      </right>
      <top style="thick">
        <color indexed="18"/>
      </top>
      <bottom style="thick">
        <color indexed="1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0" borderId="2" applyNumberFormat="0" applyFill="0" applyAlignment="0" applyProtection="0"/>
    <xf numFmtId="0" fontId="38" fillId="20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4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8" borderId="0" applyNumberFormat="0" applyBorder="0" applyAlignment="0" applyProtection="0"/>
    <xf numFmtId="0" fontId="0" fillId="29" borderId="4" applyNumberFormat="0" applyFont="0" applyAlignment="0" applyProtection="0"/>
    <xf numFmtId="0" fontId="43" fillId="19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2" fillId="32" borderId="0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0" fillId="0" borderId="14" xfId="0" applyBorder="1" applyAlignment="1">
      <alignment/>
    </xf>
    <xf numFmtId="9" fontId="0" fillId="0" borderId="14" xfId="5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2" borderId="19" xfId="0" applyFill="1" applyBorder="1" applyAlignment="1">
      <alignment/>
    </xf>
    <xf numFmtId="0" fontId="5" fillId="0" borderId="20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3" fillId="33" borderId="14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54" fillId="0" borderId="0" xfId="0" applyFont="1" applyBorder="1" applyAlignment="1">
      <alignment/>
    </xf>
    <xf numFmtId="0" fontId="0" fillId="34" borderId="14" xfId="0" applyFill="1" applyBorder="1" applyAlignment="1">
      <alignment/>
    </xf>
    <xf numFmtId="0" fontId="0" fillId="0" borderId="14" xfId="0" applyFont="1" applyBorder="1" applyAlignment="1">
      <alignment/>
    </xf>
    <xf numFmtId="0" fontId="4" fillId="35" borderId="22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horizontal="left" vertical="center"/>
    </xf>
    <xf numFmtId="0" fontId="3" fillId="36" borderId="22" xfId="0" applyFont="1" applyFill="1" applyBorder="1" applyAlignment="1">
      <alignment horizontal="left" vertical="center"/>
    </xf>
    <xf numFmtId="0" fontId="3" fillId="36" borderId="0" xfId="0" applyFont="1" applyFill="1" applyBorder="1" applyAlignment="1">
      <alignment horizontal="left" vertical="center"/>
    </xf>
    <xf numFmtId="0" fontId="0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7" fillId="34" borderId="22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55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55" fillId="33" borderId="24" xfId="0" applyFont="1" applyFill="1" applyBorder="1" applyAlignment="1">
      <alignment horizontal="center"/>
    </xf>
    <xf numFmtId="0" fontId="55" fillId="33" borderId="25" xfId="0" applyFont="1" applyFill="1" applyBorder="1" applyAlignment="1">
      <alignment horizontal="center"/>
    </xf>
    <xf numFmtId="0" fontId="55" fillId="33" borderId="26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3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Frequenza assoluta</a:t>
            </a:r>
          </a:p>
        </c:rich>
      </c:tx>
      <c:layout>
        <c:manualLayout>
          <c:xMode val="factor"/>
          <c:yMode val="factor"/>
          <c:x val="-0.0105"/>
          <c:y val="-0.0115"/>
        </c:manualLayout>
      </c:layout>
      <c:spPr>
        <a:noFill/>
        <a:ln w="3175">
          <a:noFill/>
        </a:ln>
      </c:spPr>
    </c:title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118"/>
          <c:w val="0.98925"/>
          <c:h val="0.881"/>
        </c:manualLayout>
      </c:layout>
      <c:bar3DChart>
        <c:barDir val="col"/>
        <c:grouping val="clustered"/>
        <c:varyColors val="0"/>
        <c:ser>
          <c:idx val="0"/>
          <c:order val="0"/>
          <c:tx>
            <c:v>frequenza assoluta</c:v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wdDnDiag">
                <a:fgClr>
                  <a:srgbClr val="404040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dPt>
            <c:idx val="3"/>
            <c:invertIfNegative val="0"/>
            <c:spPr>
              <a:pattFill prst="ltHorz">
                <a:fgClr>
                  <a:srgbClr val="595959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dPt>
            <c:idx val="4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pattFill prst="horzBrick">
                <a:fgClr>
                  <a:srgbClr val="7F7F7F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14 bar/pub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4 ristorante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11produzione/vendita
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alimenti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 alimentari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6 abbigliamento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6 cartoleria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8 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Sali e tabacchi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'frequenze domanda 1'!$E$3:$E$32</c:f>
              <c:numCache/>
            </c:numRef>
          </c:val>
          <c:shape val="box"/>
        </c:ser>
        <c:shape val="box"/>
        <c:axId val="33359071"/>
        <c:axId val="31796184"/>
      </c:bar3DChart>
      <c:catAx>
        <c:axId val="33359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796184"/>
        <c:crosses val="autoZero"/>
        <c:auto val="1"/>
        <c:lblOffset val="100"/>
        <c:tickLblSkip val="1"/>
        <c:noMultiLvlLbl val="0"/>
      </c:catAx>
      <c:valAx>
        <c:axId val="317961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3335907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Frequenza relativa</a:t>
            </a:r>
          </a:p>
        </c:rich>
      </c:tx>
      <c:layout>
        <c:manualLayout>
          <c:xMode val="factor"/>
          <c:yMode val="factor"/>
          <c:x val="0.0165"/>
          <c:y val="0.02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14675"/>
          <c:w val="0.973"/>
          <c:h val="0.857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frequenza relativa</c:v>
          </c:tx>
          <c:spPr>
            <a:gradFill rotWithShape="1">
              <a:gsLst>
                <a:gs pos="0">
                  <a:srgbClr val="FFFFFF"/>
                </a:gs>
                <a:gs pos="7001">
                  <a:srgbClr val="E6E6E6"/>
                </a:gs>
                <a:gs pos="32001">
                  <a:srgbClr val="7D8496"/>
                </a:gs>
                <a:gs pos="47000">
                  <a:srgbClr val="E6E6E6"/>
                </a:gs>
                <a:gs pos="85001">
                  <a:srgbClr val="7D8496"/>
                </a:gs>
                <a:gs pos="100000">
                  <a:srgbClr val="E6E6E6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'frequenze domanda 1'!$F$3:$F$32</c:f>
              <c:numCache/>
            </c:numRef>
          </c:val>
        </c:ser>
        <c:overlap val="-25"/>
        <c:gapWidth val="75"/>
        <c:axId val="17730201"/>
        <c:axId val="25354082"/>
      </c:barChart>
      <c:catAx>
        <c:axId val="177302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354082"/>
        <c:crosses val="autoZero"/>
        <c:auto val="1"/>
        <c:lblOffset val="100"/>
        <c:tickLblSkip val="1"/>
        <c:noMultiLvlLbl val="0"/>
      </c:catAx>
      <c:valAx>
        <c:axId val="253540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7302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40</xdr:row>
      <xdr:rowOff>114300</xdr:rowOff>
    </xdr:from>
    <xdr:to>
      <xdr:col>12</xdr:col>
      <xdr:colOff>314325</xdr:colOff>
      <xdr:row>44</xdr:row>
      <xdr:rowOff>57150</xdr:rowOff>
    </xdr:to>
    <xdr:sp>
      <xdr:nvSpPr>
        <xdr:cNvPr id="1" name="CasellaDiTesto 2"/>
        <xdr:cNvSpPr txBox="1">
          <a:spLocks noChangeArrowheads="1"/>
        </xdr:cNvSpPr>
      </xdr:nvSpPr>
      <xdr:spPr>
        <a:xfrm>
          <a:off x="6905625" y="6838950"/>
          <a:ext cx="2371725" cy="628650"/>
        </a:xfrm>
        <a:prstGeom prst="rect">
          <a:avLst/>
        </a:prstGeom>
        <a:solidFill>
          <a:srgbClr val="558ED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Analisi svolta da:
</a:t>
          </a:r>
          <a:r>
            <a:rPr lang="en-US" cap="none" sz="1100" b="1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Camilla Cicaloni e  Alessia Mencarini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1</xdr:row>
      <xdr:rowOff>0</xdr:rowOff>
    </xdr:from>
    <xdr:to>
      <xdr:col>10</xdr:col>
      <xdr:colOff>238125</xdr:colOff>
      <xdr:row>19</xdr:row>
      <xdr:rowOff>19050</xdr:rowOff>
    </xdr:to>
    <xdr:sp>
      <xdr:nvSpPr>
        <xdr:cNvPr id="1" name="CasellaDiTesto 1"/>
        <xdr:cNvSpPr txBox="1">
          <a:spLocks noChangeArrowheads="1"/>
        </xdr:cNvSpPr>
      </xdr:nvSpPr>
      <xdr:spPr>
        <a:xfrm>
          <a:off x="4933950" y="190500"/>
          <a:ext cx="2514600" cy="2962275"/>
        </a:xfrm>
        <a:prstGeom prst="rect">
          <a:avLst/>
        </a:prstGeom>
        <a:solidFill>
          <a:srgbClr val="00B0F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Domanda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n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1: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Quale tipo di attività svolge?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L'intervistato può selezionare una delle  30 aternative proposte che appartengono a due gruppi distinti: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Attività commerciali e servizi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Attività artigianali e industriali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Le risposte 21 e 30 prevedono che l'attività svolta dall'intervistato non sia tra quella dell'elenco proposto.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La prima tabella delle frequenze prende in considerazione le singole risposte, la seconda l'appartenenza al primo o secondo gruppo.</a:t>
          </a:r>
        </a:p>
      </xdr:txBody>
    </xdr:sp>
    <xdr:clientData/>
  </xdr:twoCellAnchor>
  <xdr:twoCellAnchor>
    <xdr:from>
      <xdr:col>0</xdr:col>
      <xdr:colOff>66675</xdr:colOff>
      <xdr:row>42</xdr:row>
      <xdr:rowOff>123825</xdr:rowOff>
    </xdr:from>
    <xdr:to>
      <xdr:col>7</xdr:col>
      <xdr:colOff>209550</xdr:colOff>
      <xdr:row>58</xdr:row>
      <xdr:rowOff>123825</xdr:rowOff>
    </xdr:to>
    <xdr:graphicFrame>
      <xdr:nvGraphicFramePr>
        <xdr:cNvPr id="2" name="Grafico 5"/>
        <xdr:cNvGraphicFramePr/>
      </xdr:nvGraphicFramePr>
      <xdr:xfrm>
        <a:off x="66675" y="7038975"/>
        <a:ext cx="552450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390525</xdr:colOff>
      <xdr:row>42</xdr:row>
      <xdr:rowOff>57150</xdr:rowOff>
    </xdr:from>
    <xdr:to>
      <xdr:col>17</xdr:col>
      <xdr:colOff>161925</xdr:colOff>
      <xdr:row>58</xdr:row>
      <xdr:rowOff>142875</xdr:rowOff>
    </xdr:to>
    <xdr:graphicFrame>
      <xdr:nvGraphicFramePr>
        <xdr:cNvPr id="3" name="Grafico 6"/>
        <xdr:cNvGraphicFramePr/>
      </xdr:nvGraphicFramePr>
      <xdr:xfrm>
        <a:off x="6381750" y="6972300"/>
        <a:ext cx="525780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59</xdr:row>
      <xdr:rowOff>76200</xdr:rowOff>
    </xdr:from>
    <xdr:to>
      <xdr:col>5</xdr:col>
      <xdr:colOff>1381125</xdr:colOff>
      <xdr:row>63</xdr:row>
      <xdr:rowOff>57150</xdr:rowOff>
    </xdr:to>
    <xdr:sp>
      <xdr:nvSpPr>
        <xdr:cNvPr id="4" name="CasellaDiTesto 2"/>
        <xdr:cNvSpPr txBox="1">
          <a:spLocks noChangeArrowheads="1"/>
        </xdr:cNvSpPr>
      </xdr:nvSpPr>
      <xdr:spPr>
        <a:xfrm>
          <a:off x="1581150" y="9744075"/>
          <a:ext cx="2371725" cy="628650"/>
        </a:xfrm>
        <a:prstGeom prst="rect">
          <a:avLst/>
        </a:prstGeom>
        <a:solidFill>
          <a:srgbClr val="558ED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Analisi svolta da:
</a:t>
          </a:r>
          <a:r>
            <a:rPr lang="en-US" cap="none" sz="1100" b="1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Camilla Cicaloni e  Alessia Mencarini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57"/>
  <sheetViews>
    <sheetView zoomScalePageLayoutView="0" workbookViewId="0" topLeftCell="A42">
      <selection activeCell="E57" sqref="E57"/>
    </sheetView>
  </sheetViews>
  <sheetFormatPr defaultColWidth="9.140625" defaultRowHeight="12.75"/>
  <cols>
    <col min="1" max="1" width="5.00390625" style="0" customWidth="1"/>
    <col min="2" max="2" width="7.00390625" style="0" customWidth="1"/>
    <col min="3" max="3" width="6.7109375" style="0" customWidth="1"/>
    <col min="4" max="4" width="7.140625" style="0" customWidth="1"/>
    <col min="5" max="5" width="48.00390625" style="0" customWidth="1"/>
    <col min="6" max="6" width="7.140625" style="0" customWidth="1"/>
    <col min="8" max="8" width="7.7109375" style="0" customWidth="1"/>
  </cols>
  <sheetData>
    <row r="1" spans="1:101" ht="12.75" customHeight="1">
      <c r="A1" s="27" t="s">
        <v>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</row>
    <row r="2" spans="1:101" ht="12.75" customHeight="1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</row>
    <row r="3" spans="1:101" ht="12.75" customHeight="1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</row>
    <row r="4" spans="1:101" ht="16.5" customHeight="1">
      <c r="A4" s="29" t="s">
        <v>10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</row>
    <row r="5" spans="1:103" ht="16.5" customHeight="1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16"/>
      <c r="CY5" s="16"/>
    </row>
    <row r="6" spans="1:107" ht="12.75" customHeight="1">
      <c r="A6" s="5">
        <f>1</f>
        <v>1</v>
      </c>
      <c r="B6" s="17" t="s">
        <v>11</v>
      </c>
      <c r="C6" s="2"/>
      <c r="D6" s="2"/>
      <c r="E6" s="2"/>
      <c r="F6" s="2"/>
      <c r="G6" s="2"/>
      <c r="H6" s="2"/>
      <c r="I6" s="2"/>
      <c r="J6" s="2"/>
      <c r="K6" s="2" t="s">
        <v>11</v>
      </c>
      <c r="L6" s="2"/>
      <c r="M6" s="2"/>
      <c r="N6" s="2"/>
      <c r="O6" s="2"/>
      <c r="P6" s="2" t="s">
        <v>11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t="s">
        <v>11</v>
      </c>
      <c r="AE6" s="2"/>
      <c r="AF6" s="2"/>
      <c r="AG6" s="2"/>
      <c r="AH6" s="2"/>
      <c r="AI6" s="2"/>
      <c r="AJ6" s="2"/>
      <c r="AK6" s="2"/>
      <c r="AL6" s="2"/>
      <c r="AM6" s="2" t="s">
        <v>11</v>
      </c>
      <c r="AN6" s="2"/>
      <c r="AO6" s="2"/>
      <c r="AP6" s="2" t="s">
        <v>11</v>
      </c>
      <c r="AQ6" s="2"/>
      <c r="AR6" s="2"/>
      <c r="AS6" s="2"/>
      <c r="AT6" s="2"/>
      <c r="AU6" s="2"/>
      <c r="AV6" s="2"/>
      <c r="AW6" s="2"/>
      <c r="AX6" s="2"/>
      <c r="AY6" s="2" t="s">
        <v>11</v>
      </c>
      <c r="AZ6" s="2"/>
      <c r="BA6" s="2"/>
      <c r="BB6" s="2"/>
      <c r="BC6" s="2"/>
      <c r="BD6" s="2"/>
      <c r="BE6" s="2"/>
      <c r="BF6" s="2"/>
      <c r="BG6" s="2"/>
      <c r="BH6" s="2"/>
      <c r="BI6" s="2" t="s">
        <v>11</v>
      </c>
      <c r="BJ6" s="2"/>
      <c r="BK6" s="2" t="s">
        <v>11</v>
      </c>
      <c r="BL6" s="2"/>
      <c r="BM6" s="2"/>
      <c r="BN6" s="2" t="s">
        <v>11</v>
      </c>
      <c r="BO6" s="2"/>
      <c r="BP6" s="2"/>
      <c r="BQ6" s="2"/>
      <c r="BR6" s="2"/>
      <c r="BS6" s="2"/>
      <c r="BT6" s="2"/>
      <c r="BU6" s="2" t="s">
        <v>11</v>
      </c>
      <c r="BV6" s="2" t="s">
        <v>11</v>
      </c>
      <c r="BW6" s="2"/>
      <c r="BX6" s="2"/>
      <c r="BY6" s="2" t="s">
        <v>11</v>
      </c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11"/>
      <c r="CX6" s="20"/>
      <c r="CY6" s="16"/>
      <c r="CZ6" s="16"/>
      <c r="DA6" s="16"/>
      <c r="DB6" s="16"/>
      <c r="DC6" s="16"/>
    </row>
    <row r="7" spans="1:106" ht="12.75">
      <c r="A7" s="15">
        <f>A6+1</f>
        <v>2</v>
      </c>
      <c r="B7" s="16"/>
      <c r="C7" s="2" t="s">
        <v>11</v>
      </c>
      <c r="D7" s="18" t="s">
        <v>11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 t="s">
        <v>11</v>
      </c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 t="s">
        <v>11</v>
      </c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DB7" s="16"/>
    </row>
    <row r="8" spans="1:101" ht="12.75">
      <c r="A8" s="4">
        <f aca="true" t="shared" si="0" ref="A8:A35">A7+1</f>
        <v>3</v>
      </c>
      <c r="B8" s="10"/>
      <c r="C8" s="2"/>
      <c r="D8" s="2"/>
      <c r="E8" s="2"/>
      <c r="F8" s="2"/>
      <c r="G8" s="1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 t="s">
        <v>11</v>
      </c>
      <c r="AK8" s="2"/>
      <c r="AL8" s="2"/>
      <c r="AM8" s="2"/>
      <c r="AN8" s="2"/>
      <c r="AO8" s="2"/>
      <c r="AP8" s="2"/>
      <c r="AQ8" s="2"/>
      <c r="AR8" s="2"/>
      <c r="AS8" s="2" t="s">
        <v>11</v>
      </c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</row>
    <row r="9" spans="1:101" ht="12.75">
      <c r="A9" s="3">
        <f t="shared" si="0"/>
        <v>4</v>
      </c>
      <c r="B9" s="11"/>
      <c r="C9" s="2"/>
      <c r="D9" s="2"/>
      <c r="E9" s="2"/>
      <c r="F9" s="2" t="s">
        <v>11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 t="s">
        <v>11</v>
      </c>
      <c r="AI9" s="2"/>
      <c r="AJ9" s="2"/>
      <c r="AK9" s="2"/>
      <c r="AL9" s="2" t="s">
        <v>11</v>
      </c>
      <c r="AM9" s="2"/>
      <c r="AN9" s="2" t="s">
        <v>11</v>
      </c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 t="s">
        <v>11</v>
      </c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 t="s">
        <v>11</v>
      </c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</row>
    <row r="10" spans="1:101" ht="12.75">
      <c r="A10" s="3">
        <f t="shared" si="0"/>
        <v>5</v>
      </c>
      <c r="B10" s="11"/>
      <c r="C10" s="2"/>
      <c r="D10" s="2"/>
      <c r="E10" s="2"/>
      <c r="F10" s="2"/>
      <c r="G10" s="2"/>
      <c r="H10" s="2"/>
      <c r="I10" s="2"/>
      <c r="J10" s="2"/>
      <c r="K10" s="2"/>
      <c r="L10" s="2" t="s">
        <v>11</v>
      </c>
      <c r="M10" s="2"/>
      <c r="N10" s="2"/>
      <c r="O10" s="2"/>
      <c r="P10" s="2"/>
      <c r="Q10" s="2"/>
      <c r="R10" s="2"/>
      <c r="S10" s="2"/>
      <c r="T10" s="2"/>
      <c r="U10" s="2" t="s">
        <v>11</v>
      </c>
      <c r="V10" s="2"/>
      <c r="W10" s="2"/>
      <c r="X10" s="2" t="s">
        <v>11</v>
      </c>
      <c r="Y10" s="2"/>
      <c r="Z10" s="2" t="s">
        <v>11</v>
      </c>
      <c r="AA10" s="2"/>
      <c r="AB10" s="2"/>
      <c r="AC10" s="2"/>
      <c r="AD10" s="2"/>
      <c r="AE10" s="2"/>
      <c r="AF10" s="2"/>
      <c r="AG10" s="2" t="s">
        <v>11</v>
      </c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 t="s">
        <v>11</v>
      </c>
      <c r="BK10" s="2"/>
      <c r="BL10" s="2"/>
      <c r="BM10" s="2"/>
      <c r="BN10" s="2"/>
      <c r="BO10" s="2"/>
      <c r="BP10" s="2"/>
      <c r="BQ10" s="2"/>
      <c r="BR10" s="2"/>
      <c r="BS10" s="2"/>
      <c r="BT10" s="2" t="s">
        <v>11</v>
      </c>
      <c r="BU10" s="2"/>
      <c r="BV10" s="2"/>
      <c r="BW10" s="2"/>
      <c r="BX10" s="2"/>
      <c r="BY10" s="2"/>
      <c r="BZ10" s="2" t="s">
        <v>11</v>
      </c>
      <c r="CA10" s="2"/>
      <c r="CB10" s="2"/>
      <c r="CC10" s="2"/>
      <c r="CD10" s="2"/>
      <c r="CE10" s="2"/>
      <c r="CF10" s="2" t="s">
        <v>11</v>
      </c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</row>
    <row r="11" spans="1:101" ht="12.75">
      <c r="A11" s="3">
        <f t="shared" si="0"/>
        <v>6</v>
      </c>
      <c r="B11" s="1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 t="s">
        <v>11</v>
      </c>
      <c r="R11" s="2"/>
      <c r="S11" s="2" t="s">
        <v>11</v>
      </c>
      <c r="T11" s="2" t="s">
        <v>11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 t="s">
        <v>11</v>
      </c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 t="s">
        <v>11</v>
      </c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</row>
    <row r="12" spans="1:101" ht="12.75">
      <c r="A12" s="3">
        <f t="shared" si="0"/>
        <v>7</v>
      </c>
      <c r="B12" s="1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 t="s">
        <v>11</v>
      </c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 t="s">
        <v>11</v>
      </c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</row>
    <row r="13" spans="1:101" ht="12.75">
      <c r="A13" s="3">
        <f t="shared" si="0"/>
        <v>8</v>
      </c>
      <c r="B13" s="11"/>
      <c r="C13" s="2"/>
      <c r="D13" s="2"/>
      <c r="E13" s="2" t="s">
        <v>11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</row>
    <row r="14" spans="1:101" ht="12.75">
      <c r="A14" s="3">
        <f t="shared" si="0"/>
        <v>9</v>
      </c>
      <c r="B14" s="1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 t="s">
        <v>11</v>
      </c>
      <c r="AP14" s="2"/>
      <c r="AQ14" s="2"/>
      <c r="AR14" s="2"/>
      <c r="AS14" s="2"/>
      <c r="AT14" s="2"/>
      <c r="AU14" s="2"/>
      <c r="AV14" s="2" t="s">
        <v>11</v>
      </c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 t="s">
        <v>11</v>
      </c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</row>
    <row r="15" spans="1:101" ht="12.75">
      <c r="A15" s="3">
        <f t="shared" si="0"/>
        <v>10</v>
      </c>
      <c r="B15" s="1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</row>
    <row r="16" spans="1:101" ht="12.75">
      <c r="A16" s="3">
        <f t="shared" si="0"/>
        <v>11</v>
      </c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 t="s">
        <v>11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 t="s">
        <v>11</v>
      </c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 t="s">
        <v>11</v>
      </c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 t="s">
        <v>11</v>
      </c>
      <c r="BP16" s="2"/>
      <c r="BQ16" s="2"/>
      <c r="BR16" s="2"/>
      <c r="BS16" s="2"/>
      <c r="BT16" s="2"/>
      <c r="BU16" s="2"/>
      <c r="BV16" s="2"/>
      <c r="BW16" s="2" t="s">
        <v>11</v>
      </c>
      <c r="BX16" s="2"/>
      <c r="BY16" s="2"/>
      <c r="BZ16" s="2"/>
      <c r="CA16" s="2"/>
      <c r="CB16" s="2"/>
      <c r="CC16" s="2" t="s">
        <v>11</v>
      </c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</row>
    <row r="17" spans="1:102" ht="12.75">
      <c r="A17" s="3">
        <f t="shared" si="0"/>
        <v>12</v>
      </c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19"/>
    </row>
    <row r="18" spans="1:101" ht="12.75">
      <c r="A18" s="3">
        <f t="shared" si="0"/>
        <v>13</v>
      </c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</row>
    <row r="19" spans="1:101" ht="12.75">
      <c r="A19" s="3">
        <f t="shared" si="0"/>
        <v>14</v>
      </c>
      <c r="B19" s="13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 t="s">
        <v>11</v>
      </c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 t="s">
        <v>11</v>
      </c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</row>
    <row r="20" spans="1:101" ht="12.75">
      <c r="A20" s="3">
        <f t="shared" si="0"/>
        <v>15</v>
      </c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 t="s">
        <v>11</v>
      </c>
      <c r="S20" s="2"/>
      <c r="T20" s="2"/>
      <c r="U20" s="2"/>
      <c r="V20" s="2"/>
      <c r="W20" s="2"/>
      <c r="X20" s="2"/>
      <c r="Y20" s="2" t="s">
        <v>11</v>
      </c>
      <c r="Z20" s="2"/>
      <c r="AA20" s="2"/>
      <c r="AB20" s="2" t="s">
        <v>11</v>
      </c>
      <c r="AC20" s="2"/>
      <c r="AD20" s="2"/>
      <c r="AE20" s="2"/>
      <c r="AF20" s="2"/>
      <c r="AG20" s="2"/>
      <c r="AH20" s="2"/>
      <c r="AI20" s="2"/>
      <c r="AJ20" s="2"/>
      <c r="AK20" s="2" t="s">
        <v>11</v>
      </c>
      <c r="AL20" s="2"/>
      <c r="AM20" s="2"/>
      <c r="AN20" s="2"/>
      <c r="AO20" s="2"/>
      <c r="AP20" s="2"/>
      <c r="AQ20" s="2"/>
      <c r="AR20" s="2" t="s">
        <v>11</v>
      </c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 t="s">
        <v>11</v>
      </c>
      <c r="BG20" s="2" t="s">
        <v>11</v>
      </c>
      <c r="BH20" s="2"/>
      <c r="BI20" s="2"/>
      <c r="BJ20" s="2"/>
      <c r="BK20" s="2"/>
      <c r="BL20" s="2"/>
      <c r="BM20" s="2"/>
      <c r="BN20" s="2"/>
      <c r="BO20" s="2"/>
      <c r="BP20" s="2"/>
      <c r="BQ20" s="2" t="s">
        <v>11</v>
      </c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</row>
    <row r="21" spans="1:101" ht="12.75">
      <c r="A21" s="3">
        <f t="shared" si="0"/>
        <v>16</v>
      </c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</row>
    <row r="22" spans="1:101" ht="12.75">
      <c r="A22" s="3">
        <f t="shared" si="0"/>
        <v>17</v>
      </c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</row>
    <row r="23" spans="1:101" ht="12.75">
      <c r="A23" s="3">
        <f t="shared" si="0"/>
        <v>18</v>
      </c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</row>
    <row r="24" spans="1:101" ht="12.75">
      <c r="A24" s="3">
        <f t="shared" si="0"/>
        <v>19</v>
      </c>
      <c r="B24" s="11"/>
      <c r="C24" s="2"/>
      <c r="D24" s="2"/>
      <c r="E24" s="2"/>
      <c r="F24" s="2"/>
      <c r="G24" s="2" t="s">
        <v>11</v>
      </c>
      <c r="H24" s="2" t="s">
        <v>11</v>
      </c>
      <c r="I24" s="2"/>
      <c r="J24" s="2" t="s">
        <v>11</v>
      </c>
      <c r="K24" s="2"/>
      <c r="L24" s="2"/>
      <c r="M24" s="2" t="s">
        <v>11</v>
      </c>
      <c r="N24" s="2" t="s">
        <v>11</v>
      </c>
      <c r="O24" s="2"/>
      <c r="P24" s="2"/>
      <c r="Q24" s="2"/>
      <c r="R24" s="2"/>
      <c r="S24" s="2"/>
      <c r="T24" s="2"/>
      <c r="U24" s="2"/>
      <c r="V24" s="2" t="s">
        <v>11</v>
      </c>
      <c r="W24" s="2" t="s">
        <v>11</v>
      </c>
      <c r="X24" s="2"/>
      <c r="Y24" s="2"/>
      <c r="Z24" s="2"/>
      <c r="AA24" s="2" t="s">
        <v>11</v>
      </c>
      <c r="AB24" s="2"/>
      <c r="AC24" s="2" t="s">
        <v>11</v>
      </c>
      <c r="AD24" s="2"/>
      <c r="AE24" s="2"/>
      <c r="AF24" s="2" t="s">
        <v>11</v>
      </c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 t="s">
        <v>11</v>
      </c>
      <c r="AU24" s="2"/>
      <c r="AV24" s="2"/>
      <c r="AW24" s="2" t="s">
        <v>11</v>
      </c>
      <c r="AX24" s="2"/>
      <c r="AY24" s="2"/>
      <c r="AZ24" s="2" t="s">
        <v>11</v>
      </c>
      <c r="BA24" s="2" t="s">
        <v>11</v>
      </c>
      <c r="BB24" s="2"/>
      <c r="BC24" s="2" t="s">
        <v>11</v>
      </c>
      <c r="BD24" s="2" t="s">
        <v>11</v>
      </c>
      <c r="BE24" s="2"/>
      <c r="BF24" s="2"/>
      <c r="BG24" s="2"/>
      <c r="BH24" s="2" t="s">
        <v>11</v>
      </c>
      <c r="BI24" s="2"/>
      <c r="BJ24" s="2"/>
      <c r="BK24" s="2"/>
      <c r="BL24" s="2" t="s">
        <v>11</v>
      </c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 t="s">
        <v>11</v>
      </c>
      <c r="BY24" s="2"/>
      <c r="BZ24" s="2"/>
      <c r="CA24" s="2" t="s">
        <v>11</v>
      </c>
      <c r="CB24" s="2"/>
      <c r="CC24" s="2"/>
      <c r="CD24" s="2"/>
      <c r="CE24" s="2" t="s">
        <v>11</v>
      </c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</row>
    <row r="25" spans="1:101" ht="12.75">
      <c r="A25" s="3">
        <f t="shared" si="0"/>
        <v>20</v>
      </c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</row>
    <row r="26" spans="1:101" ht="12.75">
      <c r="A26" s="5">
        <f t="shared" si="0"/>
        <v>21</v>
      </c>
      <c r="B26" s="1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</row>
    <row r="27" spans="1:101" ht="12.75" customHeight="1">
      <c r="A27" s="5">
        <f t="shared" si="0"/>
        <v>22</v>
      </c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</row>
    <row r="28" spans="1:101" ht="12.75">
      <c r="A28" s="5">
        <f t="shared" si="0"/>
        <v>23</v>
      </c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</row>
    <row r="29" spans="1:101" ht="12.75">
      <c r="A29" s="5">
        <f t="shared" si="0"/>
        <v>24</v>
      </c>
      <c r="B29" s="1"/>
      <c r="C29" s="2"/>
      <c r="D29" s="2"/>
      <c r="E29" s="2"/>
      <c r="F29" s="2"/>
      <c r="G29" s="2"/>
      <c r="H29" s="2"/>
      <c r="I29" s="2" t="s">
        <v>11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</row>
    <row r="30" spans="1:101" ht="12.75">
      <c r="A30" s="5">
        <f t="shared" si="0"/>
        <v>25</v>
      </c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</row>
    <row r="31" spans="1:101" ht="12.75">
      <c r="A31" s="5">
        <f t="shared" si="0"/>
        <v>26</v>
      </c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</row>
    <row r="32" spans="1:101" ht="12.75">
      <c r="A32" s="5">
        <f t="shared" si="0"/>
        <v>27</v>
      </c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</row>
    <row r="33" spans="1:101" ht="12.75">
      <c r="A33" s="5">
        <f t="shared" si="0"/>
        <v>28</v>
      </c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</row>
    <row r="34" spans="1:101" ht="12.75">
      <c r="A34" s="5">
        <f t="shared" si="0"/>
        <v>29</v>
      </c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</row>
    <row r="35" spans="1:101" ht="12.75">
      <c r="A35" s="5">
        <f t="shared" si="0"/>
        <v>30</v>
      </c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</row>
    <row r="36" spans="1:2" ht="16.5">
      <c r="A36" s="43"/>
      <c r="B36" s="44"/>
    </row>
    <row r="37" ht="15.75" thickBot="1">
      <c r="D37" s="6"/>
    </row>
    <row r="38" spans="1:6" ht="15" customHeight="1" thickBot="1" thickTop="1">
      <c r="A38" s="40" t="s">
        <v>16</v>
      </c>
      <c r="B38" s="41"/>
      <c r="C38" s="41"/>
      <c r="D38" s="41"/>
      <c r="E38" s="41"/>
      <c r="F38" s="42"/>
    </row>
    <row r="39" spans="1:26" ht="14.25" thickBot="1" thickTop="1">
      <c r="A39" t="s">
        <v>12</v>
      </c>
      <c r="C39" t="s">
        <v>13</v>
      </c>
      <c r="D39" t="s">
        <v>14</v>
      </c>
      <c r="F39" t="s">
        <v>15</v>
      </c>
      <c r="G39" t="s">
        <v>17</v>
      </c>
      <c r="H39" t="s">
        <v>18</v>
      </c>
      <c r="I39" t="s">
        <v>19</v>
      </c>
      <c r="K39" t="s">
        <v>20</v>
      </c>
      <c r="M39" t="s">
        <v>17</v>
      </c>
      <c r="N39" t="s">
        <v>17</v>
      </c>
      <c r="O39" t="s">
        <v>21</v>
      </c>
      <c r="Q39" t="s">
        <v>17</v>
      </c>
      <c r="R39" t="s">
        <v>22</v>
      </c>
      <c r="S39" t="s">
        <v>23</v>
      </c>
      <c r="T39" t="s">
        <v>24</v>
      </c>
      <c r="V39" t="s">
        <v>25</v>
      </c>
      <c r="X39" t="s">
        <v>26</v>
      </c>
      <c r="Y39" t="s">
        <v>15</v>
      </c>
      <c r="Z39" t="s">
        <v>17</v>
      </c>
    </row>
    <row r="40" spans="1:6" ht="14.25" thickBot="1" thickTop="1">
      <c r="A40" s="40" t="s">
        <v>5</v>
      </c>
      <c r="B40" s="41"/>
      <c r="C40" s="41"/>
      <c r="D40" s="41"/>
      <c r="E40" s="41"/>
      <c r="F40" s="42"/>
    </row>
    <row r="41" ht="13.5" thickTop="1"/>
    <row r="42" spans="1:8" ht="15">
      <c r="A42" s="36" t="s">
        <v>32</v>
      </c>
      <c r="B42" s="37"/>
      <c r="C42" s="37"/>
      <c r="D42" s="37"/>
      <c r="E42" s="37"/>
      <c r="F42" s="23"/>
      <c r="G42" s="23"/>
      <c r="H42" s="23"/>
    </row>
    <row r="43" spans="1:5" ht="12.75">
      <c r="A43" s="31" t="s">
        <v>17</v>
      </c>
      <c r="B43" s="32"/>
      <c r="C43" s="32"/>
      <c r="D43" s="22">
        <f>COUNTIF(B39:Z39,G39)</f>
        <v>5</v>
      </c>
      <c r="E43" s="26" t="s">
        <v>34</v>
      </c>
    </row>
    <row r="44" spans="1:5" ht="12.75">
      <c r="A44" s="38" t="s">
        <v>13</v>
      </c>
      <c r="B44" s="39"/>
      <c r="C44" s="39"/>
      <c r="D44" s="8">
        <f>COUNTIF(A39:Z39,C39)</f>
        <v>1</v>
      </c>
      <c r="E44" s="26" t="s">
        <v>35</v>
      </c>
    </row>
    <row r="45" spans="1:4" ht="12.75">
      <c r="A45" s="38" t="s">
        <v>18</v>
      </c>
      <c r="B45" s="39"/>
      <c r="C45" s="39"/>
      <c r="D45" s="8">
        <f>COUNTIF(A39:Z39,H39)</f>
        <v>1</v>
      </c>
    </row>
    <row r="46" spans="1:5" ht="12.75">
      <c r="A46" s="38" t="s">
        <v>27</v>
      </c>
      <c r="B46" s="39"/>
      <c r="C46" s="39"/>
      <c r="D46" s="8">
        <f>COUNTIF(A39:Z39,I39)</f>
        <v>1</v>
      </c>
      <c r="E46" s="8"/>
    </row>
    <row r="47" spans="1:5" ht="12.75">
      <c r="A47" s="38" t="s">
        <v>20</v>
      </c>
      <c r="B47" s="39"/>
      <c r="C47" s="39"/>
      <c r="D47" s="8">
        <f>COUNTIF(A39:Z39,K39)</f>
        <v>1</v>
      </c>
      <c r="E47" s="26" t="s">
        <v>36</v>
      </c>
    </row>
    <row r="48" spans="1:7" ht="12.75">
      <c r="A48" s="38" t="s">
        <v>28</v>
      </c>
      <c r="B48" s="39"/>
      <c r="C48" s="39"/>
      <c r="D48" s="8">
        <v>3</v>
      </c>
      <c r="E48" s="26" t="s">
        <v>39</v>
      </c>
      <c r="F48" s="24">
        <f>COUNTIF(A39:Z39,T39)</f>
        <v>1</v>
      </c>
      <c r="G48" s="24">
        <f>COUNTIF(B39:Z39,D39)</f>
        <v>1</v>
      </c>
    </row>
    <row r="49" spans="1:5" ht="12.75">
      <c r="A49" s="38" t="s">
        <v>15</v>
      </c>
      <c r="B49" s="39"/>
      <c r="C49" s="39"/>
      <c r="D49" s="8">
        <f>COUNTIF(A39:Z39,F39)</f>
        <v>2</v>
      </c>
      <c r="E49" s="8"/>
    </row>
    <row r="50" spans="1:5" ht="12.75">
      <c r="A50" s="38" t="s">
        <v>29</v>
      </c>
      <c r="B50" s="39"/>
      <c r="C50" s="39"/>
      <c r="D50" s="8">
        <v>1</v>
      </c>
      <c r="E50" s="8"/>
    </row>
    <row r="51" spans="1:5" ht="12.75">
      <c r="A51" s="38" t="s">
        <v>26</v>
      </c>
      <c r="B51" s="39"/>
      <c r="C51" s="39"/>
      <c r="D51" s="8">
        <v>1</v>
      </c>
      <c r="E51" s="26" t="s">
        <v>37</v>
      </c>
    </row>
    <row r="52" spans="1:5" ht="12.75">
      <c r="A52" s="33" t="s">
        <v>22</v>
      </c>
      <c r="B52" s="34"/>
      <c r="C52" s="35"/>
      <c r="D52" s="8">
        <v>1</v>
      </c>
      <c r="E52" s="26" t="s">
        <v>36</v>
      </c>
    </row>
    <row r="53" spans="1:5" ht="12.75">
      <c r="A53" s="33" t="s">
        <v>25</v>
      </c>
      <c r="B53" s="34"/>
      <c r="C53" s="35"/>
      <c r="D53" s="8">
        <v>1</v>
      </c>
      <c r="E53" s="8"/>
    </row>
    <row r="54" spans="1:5" ht="12.75">
      <c r="A54" s="38" t="s">
        <v>30</v>
      </c>
      <c r="B54" s="39"/>
      <c r="C54" s="39"/>
      <c r="D54" s="8">
        <v>1</v>
      </c>
      <c r="E54" s="26" t="s">
        <v>38</v>
      </c>
    </row>
    <row r="55" spans="1:5" ht="12.75">
      <c r="A55" s="33" t="s">
        <v>33</v>
      </c>
      <c r="B55" s="34"/>
      <c r="C55" s="35"/>
      <c r="D55" s="8">
        <v>2</v>
      </c>
      <c r="E55" s="8"/>
    </row>
    <row r="56" spans="1:5" ht="12.75">
      <c r="A56" s="45" t="s">
        <v>31</v>
      </c>
      <c r="B56" s="46"/>
      <c r="C56" s="46"/>
      <c r="D56" s="25">
        <f>SUM(D43:D55)</f>
        <v>21</v>
      </c>
      <c r="E56" s="8">
        <f>D56-D57</f>
        <v>8</v>
      </c>
    </row>
    <row r="57" spans="1:4" ht="12.75">
      <c r="A57" s="33" t="s">
        <v>40</v>
      </c>
      <c r="B57" s="53"/>
      <c r="C57" s="54"/>
      <c r="D57" s="8">
        <f>D43+D44+D47+D48+D51+D52+D54</f>
        <v>13</v>
      </c>
    </row>
  </sheetData>
  <sheetProtection/>
  <mergeCells count="21">
    <mergeCell ref="A57:C57"/>
    <mergeCell ref="A36:B36"/>
    <mergeCell ref="A50:C50"/>
    <mergeCell ref="A51:C51"/>
    <mergeCell ref="A54:C54"/>
    <mergeCell ref="A56:C56"/>
    <mergeCell ref="A53:C53"/>
    <mergeCell ref="A52:C52"/>
    <mergeCell ref="A44:C44"/>
    <mergeCell ref="A45:C45"/>
    <mergeCell ref="A46:C46"/>
    <mergeCell ref="A1:CW3"/>
    <mergeCell ref="A4:CW5"/>
    <mergeCell ref="A43:C43"/>
    <mergeCell ref="A55:C55"/>
    <mergeCell ref="A42:E42"/>
    <mergeCell ref="A47:C47"/>
    <mergeCell ref="A48:C48"/>
    <mergeCell ref="A49:C49"/>
    <mergeCell ref="A38:F38"/>
    <mergeCell ref="A40:F40"/>
  </mergeCells>
  <conditionalFormatting sqref="A39:Z39">
    <cfRule type="cellIs" priority="2" dxfId="2" operator="equal" stopIfTrue="1">
      <formula>$F$39</formula>
    </cfRule>
    <cfRule type="cellIs" priority="3" dxfId="1" operator="equal" stopIfTrue="1">
      <formula>$Z$39</formula>
    </cfRule>
  </conditionalFormatting>
  <conditionalFormatting sqref="B39:Z39">
    <cfRule type="cellIs" priority="1" dxfId="0" operator="equal" stopIfTrue="1">
      <formula>$A$39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I41">
      <selection activeCell="S49" sqref="S49"/>
    </sheetView>
  </sheetViews>
  <sheetFormatPr defaultColWidth="9.140625" defaultRowHeight="12.75"/>
  <cols>
    <col min="3" max="3" width="0.85546875" style="0" customWidth="1"/>
    <col min="4" max="4" width="4.28125" style="0" customWidth="1"/>
    <col min="5" max="5" width="15.140625" style="0" customWidth="1"/>
    <col min="6" max="6" width="33.00390625" style="0" customWidth="1"/>
  </cols>
  <sheetData>
    <row r="1" spans="1:6" ht="15">
      <c r="A1" s="47" t="s">
        <v>0</v>
      </c>
      <c r="B1" s="48"/>
      <c r="C1" s="48"/>
      <c r="D1" s="48"/>
      <c r="E1" s="48"/>
      <c r="F1" s="48"/>
    </row>
    <row r="2" spans="1:6" ht="15">
      <c r="A2" s="49" t="s">
        <v>4</v>
      </c>
      <c r="B2" s="50"/>
      <c r="C2" s="50"/>
      <c r="D2" s="51"/>
      <c r="E2" s="21" t="s">
        <v>2</v>
      </c>
      <c r="F2" s="21" t="s">
        <v>3</v>
      </c>
    </row>
    <row r="3" spans="1:6" ht="12.75">
      <c r="A3" s="52" t="s">
        <v>1</v>
      </c>
      <c r="B3" s="52"/>
      <c r="C3" s="52"/>
      <c r="D3" s="7">
        <v>1</v>
      </c>
      <c r="E3" s="8">
        <f>COUNTIF('Domanda 1 foglio dati'!B6:CW6,"X")+1</f>
        <v>14</v>
      </c>
      <c r="F3" s="9">
        <f>IF(SUM($E$3:$E$32)=0,"non sono state inserite le risposte",E3/SUM($E$3:$E$32))</f>
        <v>0.1686746987951807</v>
      </c>
    </row>
    <row r="4" spans="1:6" ht="12.75">
      <c r="A4" s="52" t="s">
        <v>1</v>
      </c>
      <c r="B4" s="52"/>
      <c r="C4" s="52"/>
      <c r="D4" s="7">
        <f aca="true" t="shared" si="0" ref="D4:D32">D3+1</f>
        <v>2</v>
      </c>
      <c r="E4" s="8">
        <f>COUNTIF('Domanda 1 foglio dati'!B7:CW7,"X")</f>
        <v>4</v>
      </c>
      <c r="F4" s="9">
        <f aca="true" t="shared" si="1" ref="F4:F32">IF(SUM($E$3:$E$32)=0,"non sono state inserite le risposte",E4/SUM($E$3:$E$32))</f>
        <v>0.04819277108433735</v>
      </c>
    </row>
    <row r="5" spans="1:6" ht="12.75">
      <c r="A5" s="52" t="s">
        <v>1</v>
      </c>
      <c r="B5" s="52"/>
      <c r="C5" s="52"/>
      <c r="D5" s="7">
        <f t="shared" si="0"/>
        <v>3</v>
      </c>
      <c r="E5" s="8">
        <f>COUNTIF('Domanda 1 foglio dati'!B8:CW8,"X")</f>
        <v>2</v>
      </c>
      <c r="F5" s="9">
        <f t="shared" si="1"/>
        <v>0.024096385542168676</v>
      </c>
    </row>
    <row r="6" spans="1:6" ht="12.75">
      <c r="A6" s="52" t="s">
        <v>1</v>
      </c>
      <c r="B6" s="52"/>
      <c r="C6" s="52"/>
      <c r="D6" s="7">
        <f t="shared" si="0"/>
        <v>4</v>
      </c>
      <c r="E6" s="8">
        <f>COUNTIF('Domanda 1 foglio dati'!B9:CW9,"X")+5</f>
        <v>11</v>
      </c>
      <c r="F6" s="9">
        <f t="shared" si="1"/>
        <v>0.13253012048192772</v>
      </c>
    </row>
    <row r="7" spans="1:6" ht="12.75">
      <c r="A7" s="52" t="s">
        <v>1</v>
      </c>
      <c r="B7" s="52"/>
      <c r="C7" s="52"/>
      <c r="D7" s="7">
        <f t="shared" si="0"/>
        <v>5</v>
      </c>
      <c r="E7" s="8">
        <f>COUNTIF('Domanda 1 foglio dati'!B10:CW10,"X")</f>
        <v>9</v>
      </c>
      <c r="F7" s="9">
        <f t="shared" si="1"/>
        <v>0.10843373493975904</v>
      </c>
    </row>
    <row r="8" spans="1:6" ht="12.75">
      <c r="A8" s="52" t="s">
        <v>1</v>
      </c>
      <c r="B8" s="52"/>
      <c r="C8" s="52"/>
      <c r="D8" s="7">
        <f t="shared" si="0"/>
        <v>6</v>
      </c>
      <c r="E8" s="8">
        <f>COUNTIF('Domanda 1 foglio dati'!B11:CW11,"X")+1</f>
        <v>6</v>
      </c>
      <c r="F8" s="9">
        <f>IF(SUM($E$3:$E$32)=0,"non sono state inserite le risposte",E8/SUM($E$3:$E$32))</f>
        <v>0.07228915662650602</v>
      </c>
    </row>
    <row r="9" spans="1:6" ht="12.75">
      <c r="A9" s="52" t="s">
        <v>1</v>
      </c>
      <c r="B9" s="52"/>
      <c r="C9" s="52"/>
      <c r="D9" s="7">
        <f t="shared" si="0"/>
        <v>7</v>
      </c>
      <c r="E9" s="8">
        <f>COUNTIF('Domanda 1 foglio dati'!B12:CW12,"X")</f>
        <v>2</v>
      </c>
      <c r="F9" s="9">
        <f t="shared" si="1"/>
        <v>0.024096385542168676</v>
      </c>
    </row>
    <row r="10" spans="1:6" ht="12.75">
      <c r="A10" s="52" t="s">
        <v>1</v>
      </c>
      <c r="B10" s="52"/>
      <c r="C10" s="52"/>
      <c r="D10" s="7">
        <f t="shared" si="0"/>
        <v>8</v>
      </c>
      <c r="E10" s="8">
        <f>COUNTIF('Domanda 1 foglio dati'!B13:CW13,"X")</f>
        <v>1</v>
      </c>
      <c r="F10" s="9">
        <f t="shared" si="1"/>
        <v>0.012048192771084338</v>
      </c>
    </row>
    <row r="11" spans="1:6" ht="12.75">
      <c r="A11" s="52" t="s">
        <v>1</v>
      </c>
      <c r="B11" s="52"/>
      <c r="C11" s="52"/>
      <c r="D11" s="7">
        <f t="shared" si="0"/>
        <v>9</v>
      </c>
      <c r="E11" s="8">
        <f>COUNTIF('Domanda 1 foglio dati'!B14:CW14,"X")</f>
        <v>3</v>
      </c>
      <c r="F11" s="9">
        <f t="shared" si="1"/>
        <v>0.03614457831325301</v>
      </c>
    </row>
    <row r="12" spans="1:6" ht="12.75">
      <c r="A12" s="52" t="s">
        <v>1</v>
      </c>
      <c r="B12" s="52"/>
      <c r="C12" s="52"/>
      <c r="D12" s="7">
        <f t="shared" si="0"/>
        <v>10</v>
      </c>
      <c r="E12" s="8">
        <f>COUNTIF('Domanda 1 foglio dati'!B15:CW15,"X")+3</f>
        <v>3</v>
      </c>
      <c r="F12" s="9">
        <f t="shared" si="1"/>
        <v>0.03614457831325301</v>
      </c>
    </row>
    <row r="13" spans="1:6" ht="12.75">
      <c r="A13" s="52" t="s">
        <v>1</v>
      </c>
      <c r="B13" s="52"/>
      <c r="C13" s="52"/>
      <c r="D13" s="7">
        <f t="shared" si="0"/>
        <v>11</v>
      </c>
      <c r="E13" s="8">
        <f>COUNTIF('Domanda 1 foglio dati'!B16:CW16,"X")</f>
        <v>6</v>
      </c>
      <c r="F13" s="9">
        <f t="shared" si="1"/>
        <v>0.07228915662650602</v>
      </c>
    </row>
    <row r="14" spans="1:6" ht="12.75">
      <c r="A14" s="52" t="s">
        <v>1</v>
      </c>
      <c r="B14" s="52"/>
      <c r="C14" s="52"/>
      <c r="D14" s="7">
        <f t="shared" si="0"/>
        <v>12</v>
      </c>
      <c r="E14" s="8">
        <f>COUNTIF('Domanda 1 foglio dati'!B17:CW17,"X")</f>
        <v>0</v>
      </c>
      <c r="F14" s="9">
        <f t="shared" si="1"/>
        <v>0</v>
      </c>
    </row>
    <row r="15" spans="1:6" ht="12.75">
      <c r="A15" s="52" t="s">
        <v>1</v>
      </c>
      <c r="B15" s="52"/>
      <c r="C15" s="52"/>
      <c r="D15" s="7">
        <f t="shared" si="0"/>
        <v>13</v>
      </c>
      <c r="E15" s="8">
        <f>COUNTIF('Domanda 1 foglio dati'!B18:CW18,"X")</f>
        <v>0</v>
      </c>
      <c r="F15" s="9">
        <f t="shared" si="1"/>
        <v>0</v>
      </c>
    </row>
    <row r="16" spans="1:6" ht="12.75">
      <c r="A16" s="52" t="s">
        <v>1</v>
      </c>
      <c r="B16" s="52"/>
      <c r="C16" s="52"/>
      <c r="D16" s="7">
        <f t="shared" si="0"/>
        <v>14</v>
      </c>
      <c r="E16" s="8">
        <f>COUNTIF('Domanda 1 foglio dati'!B19:CW19,"X")</f>
        <v>2</v>
      </c>
      <c r="F16" s="9">
        <f t="shared" si="1"/>
        <v>0.024096385542168676</v>
      </c>
    </row>
    <row r="17" spans="1:6" ht="12.75">
      <c r="A17" s="52" t="s">
        <v>1</v>
      </c>
      <c r="B17" s="52"/>
      <c r="C17" s="52"/>
      <c r="D17" s="7">
        <f t="shared" si="0"/>
        <v>15</v>
      </c>
      <c r="E17" s="8">
        <f>COUNTIF('Domanda 1 foglio dati'!B20:CW20,"X")</f>
        <v>8</v>
      </c>
      <c r="F17" s="9">
        <f t="shared" si="1"/>
        <v>0.0963855421686747</v>
      </c>
    </row>
    <row r="18" spans="1:6" ht="12.75">
      <c r="A18" s="52" t="s">
        <v>1</v>
      </c>
      <c r="B18" s="52"/>
      <c r="C18" s="52"/>
      <c r="D18" s="7">
        <f t="shared" si="0"/>
        <v>16</v>
      </c>
      <c r="E18" s="8">
        <f>COUNTIF('Domanda 1 foglio dati'!B21:CW21,"X")</f>
        <v>0</v>
      </c>
      <c r="F18" s="9">
        <f t="shared" si="1"/>
        <v>0</v>
      </c>
    </row>
    <row r="19" spans="1:6" ht="12.75">
      <c r="A19" s="52" t="s">
        <v>1</v>
      </c>
      <c r="B19" s="52"/>
      <c r="C19" s="52"/>
      <c r="D19" s="7">
        <f t="shared" si="0"/>
        <v>17</v>
      </c>
      <c r="E19" s="8">
        <f>COUNTIF('Domanda 1 foglio dati'!B22:CW22,"X")+2</f>
        <v>2</v>
      </c>
      <c r="F19" s="9">
        <f t="shared" si="1"/>
        <v>0.024096385542168676</v>
      </c>
    </row>
    <row r="20" spans="1:6" ht="12.75">
      <c r="A20" s="52" t="s">
        <v>1</v>
      </c>
      <c r="B20" s="52"/>
      <c r="C20" s="52"/>
      <c r="D20" s="7">
        <f t="shared" si="0"/>
        <v>18</v>
      </c>
      <c r="E20" s="8">
        <f>COUNTIF('Domanda 1 foglio dati'!B23:CW23,"X")</f>
        <v>0</v>
      </c>
      <c r="F20" s="9">
        <f t="shared" si="1"/>
        <v>0</v>
      </c>
    </row>
    <row r="21" spans="1:6" ht="12.75">
      <c r="A21" s="52" t="s">
        <v>1</v>
      </c>
      <c r="B21" s="52"/>
      <c r="C21" s="52"/>
      <c r="D21" s="7">
        <f t="shared" si="0"/>
        <v>19</v>
      </c>
      <c r="E21" s="8">
        <f>COUNTIF('Domanda 1 foglio dati'!B24:CW24,"X")-13</f>
        <v>8</v>
      </c>
      <c r="F21" s="9">
        <f t="shared" si="1"/>
        <v>0.0963855421686747</v>
      </c>
    </row>
    <row r="22" spans="1:6" ht="12.75">
      <c r="A22" s="52" t="s">
        <v>1</v>
      </c>
      <c r="B22" s="52"/>
      <c r="C22" s="52"/>
      <c r="D22" s="7">
        <f t="shared" si="0"/>
        <v>20</v>
      </c>
      <c r="E22" s="8">
        <f>COUNTIF('Domanda 1 foglio dati'!B25:CW25,"X")</f>
        <v>0</v>
      </c>
      <c r="F22" s="9">
        <f t="shared" si="1"/>
        <v>0</v>
      </c>
    </row>
    <row r="23" spans="1:6" ht="12.75">
      <c r="A23" s="52" t="s">
        <v>1</v>
      </c>
      <c r="B23" s="52"/>
      <c r="C23" s="52"/>
      <c r="D23" s="7">
        <f t="shared" si="0"/>
        <v>21</v>
      </c>
      <c r="E23" s="8">
        <f>COUNTIF('Domanda 1 foglio dati'!B26:CW26,"X")</f>
        <v>0</v>
      </c>
      <c r="F23" s="9">
        <f t="shared" si="1"/>
        <v>0</v>
      </c>
    </row>
    <row r="24" spans="1:6" ht="12.75">
      <c r="A24" s="52" t="s">
        <v>1</v>
      </c>
      <c r="B24" s="52"/>
      <c r="C24" s="52"/>
      <c r="D24" s="7">
        <f t="shared" si="0"/>
        <v>22</v>
      </c>
      <c r="E24" s="8">
        <f>COUNTIF('Domanda 1 foglio dati'!B27:CW27,"X")</f>
        <v>0</v>
      </c>
      <c r="F24" s="9">
        <f t="shared" si="1"/>
        <v>0</v>
      </c>
    </row>
    <row r="25" spans="1:6" ht="12.75">
      <c r="A25" s="52" t="s">
        <v>1</v>
      </c>
      <c r="B25" s="52"/>
      <c r="C25" s="52"/>
      <c r="D25" s="7">
        <f t="shared" si="0"/>
        <v>23</v>
      </c>
      <c r="E25" s="8">
        <f>COUNTIF('Domanda 1 foglio dati'!B28:CW28,"X")+1</f>
        <v>1</v>
      </c>
      <c r="F25" s="9">
        <f t="shared" si="1"/>
        <v>0.012048192771084338</v>
      </c>
    </row>
    <row r="26" spans="1:6" ht="12.75">
      <c r="A26" s="52" t="s">
        <v>1</v>
      </c>
      <c r="B26" s="52"/>
      <c r="C26" s="52"/>
      <c r="D26" s="7">
        <f t="shared" si="0"/>
        <v>24</v>
      </c>
      <c r="E26" s="8">
        <f>COUNTIF('Domanda 1 foglio dati'!B29:CW29,"X")</f>
        <v>1</v>
      </c>
      <c r="F26" s="9">
        <f t="shared" si="1"/>
        <v>0.012048192771084338</v>
      </c>
    </row>
    <row r="27" spans="1:6" ht="12.75">
      <c r="A27" s="52" t="s">
        <v>1</v>
      </c>
      <c r="B27" s="52"/>
      <c r="C27" s="52"/>
      <c r="D27" s="7">
        <f t="shared" si="0"/>
        <v>25</v>
      </c>
      <c r="E27" s="8">
        <f>COUNTIF('Domanda 1 foglio dati'!B30:CW30,"X")</f>
        <v>0</v>
      </c>
      <c r="F27" s="9">
        <f t="shared" si="1"/>
        <v>0</v>
      </c>
    </row>
    <row r="28" spans="1:6" ht="12.75">
      <c r="A28" s="52" t="s">
        <v>1</v>
      </c>
      <c r="B28" s="52"/>
      <c r="C28" s="52"/>
      <c r="D28" s="7">
        <f t="shared" si="0"/>
        <v>26</v>
      </c>
      <c r="E28" s="8">
        <f>COUNTIF('Domanda 1 foglio dati'!B31:CW31,"X")</f>
        <v>0</v>
      </c>
      <c r="F28" s="9">
        <f t="shared" si="1"/>
        <v>0</v>
      </c>
    </row>
    <row r="29" spans="1:6" ht="12.75">
      <c r="A29" s="52" t="s">
        <v>1</v>
      </c>
      <c r="B29" s="52"/>
      <c r="C29" s="52"/>
      <c r="D29" s="7">
        <f t="shared" si="0"/>
        <v>27</v>
      </c>
      <c r="E29" s="8">
        <f>COUNTIF('Domanda 1 foglio dati'!B32:CW32,"X")</f>
        <v>0</v>
      </c>
      <c r="F29" s="9">
        <f t="shared" si="1"/>
        <v>0</v>
      </c>
    </row>
    <row r="30" spans="1:6" ht="12.75">
      <c r="A30" s="52" t="s">
        <v>1</v>
      </c>
      <c r="B30" s="52"/>
      <c r="C30" s="52"/>
      <c r="D30" s="7">
        <f t="shared" si="0"/>
        <v>28</v>
      </c>
      <c r="E30" s="8">
        <f>COUNTIF('Domanda 1 foglio dati'!B33:CW33,"X")</f>
        <v>0</v>
      </c>
      <c r="F30" s="9">
        <f t="shared" si="1"/>
        <v>0</v>
      </c>
    </row>
    <row r="31" spans="1:6" ht="12.75">
      <c r="A31" s="52" t="s">
        <v>1</v>
      </c>
      <c r="B31" s="52"/>
      <c r="C31" s="52"/>
      <c r="D31" s="7">
        <f t="shared" si="0"/>
        <v>29</v>
      </c>
      <c r="E31" s="8">
        <f>COUNTIF('Domanda 1 foglio dati'!B34:CW34,"X")</f>
        <v>0</v>
      </c>
      <c r="F31" s="9">
        <f t="shared" si="1"/>
        <v>0</v>
      </c>
    </row>
    <row r="32" spans="1:6" ht="12.75">
      <c r="A32" s="52" t="s">
        <v>1</v>
      </c>
      <c r="B32" s="52"/>
      <c r="C32" s="52"/>
      <c r="D32" s="7">
        <f t="shared" si="0"/>
        <v>30</v>
      </c>
      <c r="E32" s="8">
        <f>COUNTIF('Domanda 1 foglio dati'!B35:CW35,"X")</f>
        <v>0</v>
      </c>
      <c r="F32" s="9">
        <f t="shared" si="1"/>
        <v>0</v>
      </c>
    </row>
    <row r="35" spans="1:6" ht="15">
      <c r="A35" s="47" t="s">
        <v>6</v>
      </c>
      <c r="B35" s="48"/>
      <c r="C35" s="48"/>
      <c r="D35" s="48"/>
      <c r="E35" s="48"/>
      <c r="F35" s="48"/>
    </row>
    <row r="36" spans="1:6" ht="15">
      <c r="A36" s="49" t="s">
        <v>4</v>
      </c>
      <c r="B36" s="50"/>
      <c r="C36" s="50"/>
      <c r="D36" s="51"/>
      <c r="E36" s="21" t="s">
        <v>2</v>
      </c>
      <c r="F36" s="21" t="s">
        <v>3</v>
      </c>
    </row>
    <row r="37" spans="1:6" ht="12.75">
      <c r="A37" s="38" t="s">
        <v>7</v>
      </c>
      <c r="B37" s="39"/>
      <c r="C37" s="39"/>
      <c r="D37" s="39"/>
      <c r="E37" s="8">
        <f>SUM(E3:E23)</f>
        <v>81</v>
      </c>
      <c r="F37" s="9">
        <f>IF(SUM($E$37:$E$38)=0,"non è stata selezionata alcuna risposta",E37/($E$37+$E$38))</f>
        <v>0.9759036144578314</v>
      </c>
    </row>
    <row r="38" spans="1:6" ht="12.75">
      <c r="A38" s="38" t="s">
        <v>8</v>
      </c>
      <c r="B38" s="39"/>
      <c r="C38" s="39"/>
      <c r="D38" s="39"/>
      <c r="E38" s="8">
        <f>SUM(E24:E32)</f>
        <v>2</v>
      </c>
      <c r="F38" s="9">
        <f>IF(SUM($E$37:$E$38)=0,"non è stata selezionata alcuna risposta",E38/($E$37+$E$38))</f>
        <v>0.024096385542168676</v>
      </c>
    </row>
  </sheetData>
  <sheetProtection/>
  <mergeCells count="36">
    <mergeCell ref="A14:C14"/>
    <mergeCell ref="A15:C15"/>
    <mergeCell ref="A20:C20"/>
    <mergeCell ref="A21:C21"/>
    <mergeCell ref="A18:C18"/>
    <mergeCell ref="A19:C19"/>
    <mergeCell ref="A22:C22"/>
    <mergeCell ref="A23:C23"/>
    <mergeCell ref="A32:C32"/>
    <mergeCell ref="A1:F1"/>
    <mergeCell ref="A26:C26"/>
    <mergeCell ref="A27:C27"/>
    <mergeCell ref="A28:C28"/>
    <mergeCell ref="A29:C29"/>
    <mergeCell ref="A30:C30"/>
    <mergeCell ref="A31:C31"/>
    <mergeCell ref="A5:C5"/>
    <mergeCell ref="A6:C6"/>
    <mergeCell ref="A24:C24"/>
    <mergeCell ref="A25:C25"/>
    <mergeCell ref="A7:C7"/>
    <mergeCell ref="A13:C13"/>
    <mergeCell ref="A11:C11"/>
    <mergeCell ref="A12:C12"/>
    <mergeCell ref="A16:C16"/>
    <mergeCell ref="A17:C17"/>
    <mergeCell ref="A35:F35"/>
    <mergeCell ref="A36:D36"/>
    <mergeCell ref="A37:D37"/>
    <mergeCell ref="A38:D38"/>
    <mergeCell ref="A2:D2"/>
    <mergeCell ref="A8:C8"/>
    <mergeCell ref="A9:C9"/>
    <mergeCell ref="A10:C10"/>
    <mergeCell ref="A3:C3"/>
    <mergeCell ref="A4:C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Cristina</cp:lastModifiedBy>
  <dcterms:created xsi:type="dcterms:W3CDTF">2012-12-21T11:18:33Z</dcterms:created>
  <dcterms:modified xsi:type="dcterms:W3CDTF">2013-04-08T17:29:36Z</dcterms:modified>
  <cp:category/>
  <cp:version/>
  <cp:contentType/>
  <cp:contentStatus/>
</cp:coreProperties>
</file>