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Trave continua 4 campate" sheetId="1" r:id="rId1"/>
  </sheets>
  <definedNames>
    <definedName name="_xlnm.Print_Area" localSheetId="0">'Trave continua 4 campate'!$B$2:$J$29</definedName>
  </definedNames>
  <calcPr fullCalcOnLoad="1" refMode="R1C1"/>
</workbook>
</file>

<file path=xl/sharedStrings.xml><?xml version="1.0" encoding="utf-8"?>
<sst xmlns="http://schemas.openxmlformats.org/spreadsheetml/2006/main" count="29" uniqueCount="28">
  <si>
    <t>campata</t>
  </si>
  <si>
    <t>luce (m)</t>
  </si>
  <si>
    <t>carico q (m)</t>
  </si>
  <si>
    <t>Calcolo della trave a quattro campate con carico uniformemente distribuito</t>
  </si>
  <si>
    <t>Vincolo</t>
  </si>
  <si>
    <t>Reazione V (KN)</t>
  </si>
  <si>
    <t>A</t>
  </si>
  <si>
    <t>B</t>
  </si>
  <si>
    <t>C</t>
  </si>
  <si>
    <t>D</t>
  </si>
  <si>
    <t>Momento (KNm)</t>
  </si>
  <si>
    <t>Sez. campata</t>
  </si>
  <si>
    <t>distanza x (m)</t>
  </si>
  <si>
    <t>F</t>
  </si>
  <si>
    <t>G</t>
  </si>
  <si>
    <t>H</t>
  </si>
  <si>
    <t>I</t>
  </si>
  <si>
    <t>Taglio a sinistra (KN)</t>
  </si>
  <si>
    <t>Taglio a destra (KN)</t>
  </si>
  <si>
    <t>E</t>
  </si>
  <si>
    <r>
      <t>6A*</t>
    </r>
    <r>
      <rPr>
        <vertAlign val="subscript"/>
        <sz val="10"/>
        <rFont val="Arial"/>
        <family val="2"/>
      </rPr>
      <t>B</t>
    </r>
  </si>
  <si>
    <r>
      <t>6B*</t>
    </r>
    <r>
      <rPr>
        <vertAlign val="subscript"/>
        <sz val="10"/>
        <rFont val="Arial"/>
        <family val="2"/>
      </rPr>
      <t>B</t>
    </r>
  </si>
  <si>
    <r>
      <t>6A*</t>
    </r>
    <r>
      <rPr>
        <vertAlign val="subscript"/>
        <sz val="10"/>
        <rFont val="Arial"/>
        <family val="2"/>
      </rPr>
      <t>C</t>
    </r>
  </si>
  <si>
    <r>
      <t>6B*</t>
    </r>
    <r>
      <rPr>
        <vertAlign val="subscript"/>
        <sz val="10"/>
        <rFont val="Arial"/>
        <family val="2"/>
      </rPr>
      <t>C</t>
    </r>
  </si>
  <si>
    <r>
      <t>6A*</t>
    </r>
    <r>
      <rPr>
        <vertAlign val="subscript"/>
        <sz val="10"/>
        <rFont val="Arial"/>
        <family val="2"/>
      </rPr>
      <t>D</t>
    </r>
  </si>
  <si>
    <r>
      <t>6B*</t>
    </r>
    <r>
      <rPr>
        <vertAlign val="subscript"/>
        <sz val="10"/>
        <rFont val="Arial"/>
        <family val="2"/>
      </rPr>
      <t>D</t>
    </r>
  </si>
  <si>
    <t>Termini noti</t>
  </si>
  <si>
    <t>Matrice geometrica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</si>
</sst>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0"/>
    </font>
    <font>
      <sz val="14"/>
      <name val="Arial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3</xdr:row>
      <xdr:rowOff>9525</xdr:rowOff>
    </xdr:from>
    <xdr:to>
      <xdr:col>7</xdr:col>
      <xdr:colOff>647700</xdr:colOff>
      <xdr:row>15</xdr:row>
      <xdr:rowOff>9525</xdr:rowOff>
    </xdr:to>
    <xdr:pic>
      <xdr:nvPicPr>
        <xdr:cNvPr id="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33450"/>
          <a:ext cx="282892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T45"/>
  <sheetViews>
    <sheetView showGridLines="0" tabSelected="1" workbookViewId="0" topLeftCell="A1">
      <selection activeCell="K24" sqref="K24"/>
    </sheetView>
  </sheetViews>
  <sheetFormatPr defaultColWidth="9.140625" defaultRowHeight="12.75"/>
  <cols>
    <col min="1" max="1" width="7.28125" style="0" customWidth="1"/>
    <col min="2" max="2" width="14.421875" style="0" customWidth="1"/>
    <col min="3" max="3" width="15.421875" style="0" customWidth="1"/>
    <col min="4" max="4" width="19.57421875" style="0" customWidth="1"/>
    <col min="5" max="5" width="18.140625" style="0" customWidth="1"/>
    <col min="6" max="6" width="14.7109375" style="0" customWidth="1"/>
    <col min="7" max="7" width="5.28125" style="0" customWidth="1"/>
    <col min="8" max="8" width="13.57421875" style="0" customWidth="1"/>
    <col min="9" max="9" width="13.140625" style="0" customWidth="1"/>
    <col min="10" max="10" width="6.00390625" style="0" customWidth="1"/>
    <col min="11" max="11" width="22.7109375" style="0" customWidth="1"/>
    <col min="12" max="20" width="8.7109375" style="0" customWidth="1"/>
  </cols>
  <sheetData>
    <row r="1" spans="2:20" ht="32.25" customHeight="1" thickBot="1"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</row>
    <row r="2" spans="2:11" ht="27" customHeight="1" thickBot="1" thickTop="1">
      <c r="B2" s="13"/>
      <c r="C2" s="14"/>
      <c r="D2" s="15" t="s">
        <v>3</v>
      </c>
      <c r="E2" s="16"/>
      <c r="F2" s="16"/>
      <c r="G2" s="16"/>
      <c r="H2" s="16"/>
      <c r="I2" s="16"/>
      <c r="J2" s="17"/>
      <c r="K2" s="5"/>
    </row>
    <row r="3" ht="13.5" thickTop="1"/>
    <row r="4" spans="2:4" ht="12.75">
      <c r="B4" s="2" t="s">
        <v>0</v>
      </c>
      <c r="C4" s="2" t="s">
        <v>1</v>
      </c>
      <c r="D4" s="2" t="s">
        <v>2</v>
      </c>
    </row>
    <row r="5" spans="2:4" ht="12.75">
      <c r="B5" s="2">
        <v>1</v>
      </c>
      <c r="C5" s="9">
        <v>3</v>
      </c>
      <c r="D5" s="9">
        <v>5</v>
      </c>
    </row>
    <row r="6" spans="2:4" ht="12.75">
      <c r="B6" s="2">
        <v>2</v>
      </c>
      <c r="C6" s="9">
        <v>4</v>
      </c>
      <c r="D6" s="9">
        <v>5</v>
      </c>
    </row>
    <row r="7" spans="2:4" ht="12.75">
      <c r="B7" s="2">
        <v>3</v>
      </c>
      <c r="C7" s="9">
        <v>4</v>
      </c>
      <c r="D7" s="9">
        <v>5</v>
      </c>
    </row>
    <row r="8" spans="2:4" ht="12.75">
      <c r="B8" s="2">
        <v>4</v>
      </c>
      <c r="C8" s="9">
        <v>3</v>
      </c>
      <c r="D8" s="9">
        <v>5</v>
      </c>
    </row>
    <row r="23" spans="2:10" ht="12.75">
      <c r="B23" s="11" t="s">
        <v>4</v>
      </c>
      <c r="C23" s="11" t="s">
        <v>5</v>
      </c>
      <c r="D23" s="11" t="s">
        <v>17</v>
      </c>
      <c r="E23" s="11" t="s">
        <v>18</v>
      </c>
      <c r="F23" s="11" t="s">
        <v>10</v>
      </c>
      <c r="H23" s="10" t="s">
        <v>11</v>
      </c>
      <c r="I23" s="10" t="s">
        <v>12</v>
      </c>
      <c r="J23" s="10" t="s">
        <v>10</v>
      </c>
    </row>
    <row r="24" spans="2:11" ht="12.75">
      <c r="B24" s="11" t="s">
        <v>6</v>
      </c>
      <c r="C24" s="3">
        <f>E24</f>
        <v>5.451388888888889</v>
      </c>
      <c r="D24" s="4">
        <v>0</v>
      </c>
      <c r="E24" s="3">
        <f>F25/C5+D5*C5/2</f>
        <v>5.451388888888889</v>
      </c>
      <c r="F24" s="4">
        <v>0</v>
      </c>
      <c r="H24" s="10" t="s">
        <v>13</v>
      </c>
      <c r="I24" s="3">
        <f>IF((E24*D25)&lt;0,ABS(E24/D5),"§")</f>
        <v>1.090277777777778</v>
      </c>
      <c r="J24" s="3">
        <f>IF((E24*D25)&lt;0,F24+E24*I24-(D5*I24^2)/2,"")</f>
        <v>2.9717640817901234</v>
      </c>
      <c r="K24">
        <f>IF(I24="§","nessun massimo di camp.","")</f>
      </c>
    </row>
    <row r="25" spans="2:11" ht="12.75">
      <c r="B25" s="11" t="s">
        <v>7</v>
      </c>
      <c r="C25" s="3">
        <f>E25-D25</f>
        <v>19.35329861111111</v>
      </c>
      <c r="D25" s="3">
        <f>E24-C5*D5</f>
        <v>-9.54861111111111</v>
      </c>
      <c r="E25" s="3">
        <f>(F26-F25)/C6+D6*C6/2</f>
        <v>9.8046875</v>
      </c>
      <c r="F25" s="3">
        <f>J39/B39</f>
        <v>-6.145833333333333</v>
      </c>
      <c r="H25" s="10" t="s">
        <v>14</v>
      </c>
      <c r="I25" s="3">
        <f>IF((E25*D26)&lt;0,ABS(E25/D6),"§")</f>
        <v>1.9609375</v>
      </c>
      <c r="J25" s="3">
        <f>IF((E25*D26)&lt;0,F25+E25*I25-(D6*I25^2)/2,"")</f>
        <v>3.467356363932293</v>
      </c>
      <c r="K25">
        <f>IF(I25="§","nessun massimo di camp.","")</f>
      </c>
    </row>
    <row r="26" spans="2:11" ht="12.75">
      <c r="B26" s="11" t="s">
        <v>8</v>
      </c>
      <c r="C26" s="3">
        <f>E26-D26</f>
        <v>20.390625</v>
      </c>
      <c r="D26" s="3">
        <f>E25-D6*C6</f>
        <v>-10.1953125</v>
      </c>
      <c r="E26" s="3">
        <f>(F27-F26)/C7+(D7*C7)/2</f>
        <v>10.1953125</v>
      </c>
      <c r="F26" s="3">
        <f>B44/B39</f>
        <v>-6.927083333333333</v>
      </c>
      <c r="H26" s="10" t="s">
        <v>15</v>
      </c>
      <c r="I26" s="3">
        <f>IF((E26*D27)&lt;0,ABS(E26/D7),"§")</f>
        <v>2.0390625</v>
      </c>
      <c r="J26" s="3">
        <f>IF((E26*D27)&lt;0,F26+E26*I26-(D7*I26^2)/2,"")</f>
        <v>3.467356363932293</v>
      </c>
      <c r="K26">
        <f>IF(I26="§","nessun massimo di camp.","")</f>
      </c>
    </row>
    <row r="27" spans="2:11" ht="12.75">
      <c r="B27" s="12" t="s">
        <v>9</v>
      </c>
      <c r="C27" s="3">
        <f>E27-D27</f>
        <v>19.35329861111111</v>
      </c>
      <c r="D27" s="3">
        <f>E26-(D7*C7)</f>
        <v>-9.8046875</v>
      </c>
      <c r="E27" s="3">
        <f>-F27/C8+(C8*D8)/2</f>
        <v>9.54861111111111</v>
      </c>
      <c r="F27" s="3">
        <f>J44/B39</f>
        <v>-6.145833333333335</v>
      </c>
      <c r="H27" s="10" t="s">
        <v>16</v>
      </c>
      <c r="I27" s="3">
        <f>IF((E27*D28)&lt;0,ABS(E27/D8),"§")</f>
        <v>1.909722222222222</v>
      </c>
      <c r="J27" s="3">
        <f>IF((E27*D28)&lt;0,F27+E27*I27-(D8*I27^2)/2,"")</f>
        <v>2.97176408179012</v>
      </c>
      <c r="K27">
        <f>IF(I27="§","nessun massimo di camp.","")</f>
      </c>
    </row>
    <row r="28" spans="2:6" ht="12.75">
      <c r="B28" s="11" t="s">
        <v>19</v>
      </c>
      <c r="C28" s="3">
        <f>-D28</f>
        <v>5.451388888888889</v>
      </c>
      <c r="D28" s="3">
        <f>E27-(C8*D8)</f>
        <v>-5.451388888888889</v>
      </c>
      <c r="E28" s="4">
        <v>0</v>
      </c>
      <c r="F28" s="4">
        <v>0</v>
      </c>
    </row>
    <row r="30" spans="6:8" ht="12.75">
      <c r="F30" s="6"/>
      <c r="G30" s="6"/>
      <c r="H30" s="6"/>
    </row>
    <row r="31" spans="6:8" ht="12.75" hidden="1">
      <c r="F31" s="6"/>
      <c r="G31" s="6"/>
      <c r="H31" s="6"/>
    </row>
    <row r="32" spans="3:7" ht="12.75" hidden="1">
      <c r="C32" t="s">
        <v>27</v>
      </c>
      <c r="G32" t="s">
        <v>26</v>
      </c>
    </row>
    <row r="33" spans="3:7" ht="12.75" hidden="1">
      <c r="C33" s="7">
        <f>2*(C5+C6)</f>
        <v>14</v>
      </c>
      <c r="D33" s="7">
        <f>C6</f>
        <v>4</v>
      </c>
      <c r="E33" s="7">
        <v>0</v>
      </c>
      <c r="G33" s="8">
        <f>-M38-M39</f>
        <v>-113.75</v>
      </c>
    </row>
    <row r="34" spans="3:7" ht="12.75" hidden="1">
      <c r="C34" s="7">
        <f>C6</f>
        <v>4</v>
      </c>
      <c r="D34" s="7">
        <f>2*(C6+C7)</f>
        <v>16</v>
      </c>
      <c r="E34" s="7">
        <f>C7</f>
        <v>4</v>
      </c>
      <c r="G34" s="8">
        <f>-M40-M41</f>
        <v>-160</v>
      </c>
    </row>
    <row r="35" spans="3:7" ht="12.75" hidden="1">
      <c r="C35" s="7">
        <v>0</v>
      </c>
      <c r="D35" s="7">
        <f>C7</f>
        <v>4</v>
      </c>
      <c r="E35" s="7">
        <f>2*(C7+C8)</f>
        <v>14</v>
      </c>
      <c r="G35" s="8">
        <f>-M42-M43</f>
        <v>-113.75</v>
      </c>
    </row>
    <row r="36" ht="12.75" hidden="1"/>
    <row r="37" ht="12.75" hidden="1"/>
    <row r="38" spans="3:13" ht="15.75" hidden="1">
      <c r="C38" s="7">
        <f aca="true" t="shared" si="0" ref="C38:E40">C33</f>
        <v>14</v>
      </c>
      <c r="D38" s="7">
        <f t="shared" si="0"/>
        <v>4</v>
      </c>
      <c r="E38" s="7">
        <f t="shared" si="0"/>
        <v>0</v>
      </c>
      <c r="G38" s="8">
        <f>G33</f>
        <v>-113.75</v>
      </c>
      <c r="H38" s="7">
        <f aca="true" t="shared" si="1" ref="H38:I40">D33</f>
        <v>4</v>
      </c>
      <c r="I38" s="7">
        <f t="shared" si="1"/>
        <v>0</v>
      </c>
      <c r="L38" s="4" t="s">
        <v>20</v>
      </c>
      <c r="M38" s="4">
        <f>D6*C6^3/4</f>
        <v>80</v>
      </c>
    </row>
    <row r="39" spans="2:13" ht="15.75" hidden="1">
      <c r="B39" s="4">
        <f>MDETERM(C38:E40)</f>
        <v>2688</v>
      </c>
      <c r="C39" s="7">
        <f t="shared" si="0"/>
        <v>4</v>
      </c>
      <c r="D39" s="7">
        <f t="shared" si="0"/>
        <v>16</v>
      </c>
      <c r="E39" s="7">
        <f t="shared" si="0"/>
        <v>4</v>
      </c>
      <c r="G39" s="8">
        <f>G34</f>
        <v>-160</v>
      </c>
      <c r="H39" s="7">
        <f t="shared" si="1"/>
        <v>16</v>
      </c>
      <c r="I39" s="7">
        <f t="shared" si="1"/>
        <v>4</v>
      </c>
      <c r="J39" s="4">
        <f>MDETERM(G38:I40)</f>
        <v>-16520</v>
      </c>
      <c r="L39" s="4" t="s">
        <v>21</v>
      </c>
      <c r="M39" s="4">
        <f>D5*C5^3/4</f>
        <v>33.75</v>
      </c>
    </row>
    <row r="40" spans="3:13" ht="15.75" hidden="1">
      <c r="C40" s="7">
        <f t="shared" si="0"/>
        <v>0</v>
      </c>
      <c r="D40" s="7">
        <f t="shared" si="0"/>
        <v>4</v>
      </c>
      <c r="E40" s="7">
        <f t="shared" si="0"/>
        <v>14</v>
      </c>
      <c r="G40" s="8">
        <f>G35</f>
        <v>-113.75</v>
      </c>
      <c r="H40" s="7">
        <f t="shared" si="1"/>
        <v>4</v>
      </c>
      <c r="I40" s="7">
        <f t="shared" si="1"/>
        <v>14</v>
      </c>
      <c r="L40" s="4" t="s">
        <v>22</v>
      </c>
      <c r="M40" s="4">
        <f>D7*C7^3/4</f>
        <v>80</v>
      </c>
    </row>
    <row r="41" spans="12:13" ht="15.75" hidden="1">
      <c r="L41" s="4" t="s">
        <v>23</v>
      </c>
      <c r="M41" s="4">
        <f>D6*C6^3/4</f>
        <v>80</v>
      </c>
    </row>
    <row r="42" spans="12:13" ht="15.75" hidden="1">
      <c r="L42" s="4" t="s">
        <v>24</v>
      </c>
      <c r="M42" s="4">
        <f>D8*C8^3/4</f>
        <v>33.75</v>
      </c>
    </row>
    <row r="43" spans="3:13" ht="15.75" hidden="1">
      <c r="C43" s="7">
        <f>C33</f>
        <v>14</v>
      </c>
      <c r="D43" s="8">
        <f>G33</f>
        <v>-113.75</v>
      </c>
      <c r="E43" s="7">
        <f>E33</f>
        <v>0</v>
      </c>
      <c r="G43" s="7">
        <f aca="true" t="shared" si="2" ref="G43:H45">C33</f>
        <v>14</v>
      </c>
      <c r="H43" s="7">
        <f t="shared" si="2"/>
        <v>4</v>
      </c>
      <c r="I43" s="8">
        <f>G33</f>
        <v>-113.75</v>
      </c>
      <c r="L43" s="4" t="s">
        <v>25</v>
      </c>
      <c r="M43" s="4">
        <f>D7*C7^3/4</f>
        <v>80</v>
      </c>
    </row>
    <row r="44" spans="2:10" ht="12.75" hidden="1">
      <c r="B44" s="4">
        <f>MDETERM(C43:E45)</f>
        <v>-18620</v>
      </c>
      <c r="C44" s="7">
        <f>C34</f>
        <v>4</v>
      </c>
      <c r="D44" s="8">
        <f>G34</f>
        <v>-160</v>
      </c>
      <c r="E44" s="7">
        <f>E34</f>
        <v>4</v>
      </c>
      <c r="G44" s="7">
        <f t="shared" si="2"/>
        <v>4</v>
      </c>
      <c r="H44" s="7">
        <f t="shared" si="2"/>
        <v>16</v>
      </c>
      <c r="I44" s="8">
        <f>G34</f>
        <v>-160</v>
      </c>
      <c r="J44" s="4">
        <f>MDETERM(G43:I45)</f>
        <v>-16520.000000000004</v>
      </c>
    </row>
    <row r="45" spans="3:9" ht="12.75" hidden="1">
      <c r="C45" s="7">
        <f>C35</f>
        <v>0</v>
      </c>
      <c r="D45" s="8">
        <f>G35</f>
        <v>-113.75</v>
      </c>
      <c r="E45" s="7">
        <f>E35</f>
        <v>14</v>
      </c>
      <c r="G45" s="7">
        <f t="shared" si="2"/>
        <v>0</v>
      </c>
      <c r="H45" s="7">
        <f t="shared" si="2"/>
        <v>4</v>
      </c>
      <c r="I45" s="8">
        <f>G35</f>
        <v>-113.75</v>
      </c>
    </row>
    <row r="46" ht="12.75" hidden="1"/>
  </sheetData>
  <sheetProtection sheet="1" objects="1" scenarios="1"/>
  <conditionalFormatting sqref="I26:J26">
    <cfRule type="cellIs" priority="1" dxfId="0" operator="equal" stopIfTrue="1">
      <formula>"---"</formula>
    </cfRule>
  </conditionalFormatting>
  <printOptions horizontalCentered="1"/>
  <pageMargins left="0.78" right="0.8" top="0.73" bottom="0.3937007874015748" header="0" footer="0.84"/>
  <pageSetup horizontalDpi="300" verticalDpi="300" orientation="landscape" paperSize="9" r:id="rId4"/>
  <headerFooter alignWithMargins="0">
    <oddFooter>&amp;C&amp;"Comic Sans MS,Normale"&amp;8© ing. Carlo PALATELLA carlopala@tiscali.it  http://web.tiscali.it/Didattica</oddFooter>
  </headerFooter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PALATELLA</dc:creator>
  <cp:keywords/>
  <dc:description/>
  <cp:lastModifiedBy>Carlo Palatella</cp:lastModifiedBy>
  <cp:lastPrinted>2002-03-12T14:44:29Z</cp:lastPrinted>
  <dcterms:created xsi:type="dcterms:W3CDTF">1999-03-06T17:06:45Z</dcterms:created>
  <dcterms:modified xsi:type="dcterms:W3CDTF">2002-03-21T06:38:58Z</dcterms:modified>
  <cp:category/>
  <cp:version/>
  <cp:contentType/>
  <cp:contentStatus/>
</cp:coreProperties>
</file>