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<sst xmlns="http://schemas.openxmlformats.org/spreadsheetml/2006/main" count="204" uniqueCount="50">
  <si>
    <t>Gara</t>
  </si>
  <si>
    <t>Squadre</t>
  </si>
  <si>
    <t>Punti fatti</t>
  </si>
  <si>
    <t>Punti subiti</t>
  </si>
  <si>
    <t>Diff.P.ti ft/sb</t>
  </si>
  <si>
    <t>Media P.ti ft</t>
  </si>
  <si>
    <t>Media P.ti sb</t>
  </si>
  <si>
    <t>Diff.medie</t>
  </si>
  <si>
    <t>I°q</t>
  </si>
  <si>
    <t>II°q</t>
  </si>
  <si>
    <t>IV°q</t>
  </si>
  <si>
    <t>III°q</t>
  </si>
  <si>
    <t>Totali andata</t>
  </si>
  <si>
    <t>1aA</t>
  </si>
  <si>
    <t>2aA</t>
  </si>
  <si>
    <t>3aA</t>
  </si>
  <si>
    <t>4aA</t>
  </si>
  <si>
    <t>5aA</t>
  </si>
  <si>
    <t>6aA</t>
  </si>
  <si>
    <t>7aA</t>
  </si>
  <si>
    <t>8aA</t>
  </si>
  <si>
    <t>9aA</t>
  </si>
  <si>
    <t>10aA</t>
  </si>
  <si>
    <t>Totali finali</t>
  </si>
  <si>
    <t>c</t>
  </si>
  <si>
    <t>f</t>
  </si>
  <si>
    <t>1aR</t>
  </si>
  <si>
    <t>2aR</t>
  </si>
  <si>
    <t>3aR</t>
  </si>
  <si>
    <t>4aR</t>
  </si>
  <si>
    <t>5aR</t>
  </si>
  <si>
    <t>6aR</t>
  </si>
  <si>
    <t>7aR</t>
  </si>
  <si>
    <t>8aR</t>
  </si>
  <si>
    <t>9aR</t>
  </si>
  <si>
    <t>10aR</t>
  </si>
  <si>
    <t>Dalmine</t>
  </si>
  <si>
    <t>Brembate Sopra</t>
  </si>
  <si>
    <t>S.Pellegrino</t>
  </si>
  <si>
    <t>Madone</t>
  </si>
  <si>
    <t>Casnigo</t>
  </si>
  <si>
    <t>Cisano</t>
  </si>
  <si>
    <t>Mozzo</t>
  </si>
  <si>
    <t>Almenno S.S.</t>
  </si>
  <si>
    <t>Pedrengo</t>
  </si>
  <si>
    <t>Excelsior</t>
  </si>
  <si>
    <t>Totali ritorno</t>
  </si>
  <si>
    <t>Campionato U18 '06-'07</t>
  </si>
  <si>
    <t>11aR</t>
  </si>
  <si>
    <t>11aA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</si>
</sst>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6">
    <font>
      <sz val="10"/>
      <name val="Arial"/>
      <family val="0"/>
    </font>
    <font>
      <b/>
      <i/>
      <sz val="11"/>
      <name val="Comic Sans MS"/>
      <family val="4"/>
    </font>
    <font>
      <b/>
      <i/>
      <sz val="10"/>
      <name val="Comic Sans MS"/>
      <family val="4"/>
    </font>
    <font>
      <b/>
      <i/>
      <sz val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b/>
      <i/>
      <sz val="9"/>
      <name val="Comic Sans MS"/>
      <family val="4"/>
    </font>
    <font>
      <b/>
      <i/>
      <sz val="10"/>
      <color indexed="10"/>
      <name val="Comic Sans MS"/>
      <family val="4"/>
    </font>
    <font>
      <b/>
      <i/>
      <sz val="10"/>
      <color indexed="12"/>
      <name val="Comic Sans MS"/>
      <family val="4"/>
    </font>
    <font>
      <b/>
      <i/>
      <sz val="9"/>
      <color indexed="10"/>
      <name val="Comic Sans MS"/>
      <family val="4"/>
    </font>
    <font>
      <b/>
      <i/>
      <sz val="8"/>
      <color indexed="8"/>
      <name val="Comic Sans MS"/>
      <family val="4"/>
    </font>
    <font>
      <b/>
      <i/>
      <sz val="9"/>
      <color indexed="12"/>
      <name val="Comic Sans MS"/>
      <family val="4"/>
    </font>
    <font>
      <b/>
      <i/>
      <sz val="10"/>
      <color indexed="57"/>
      <name val="Comic Sans MS"/>
      <family val="4"/>
    </font>
    <font>
      <b/>
      <i/>
      <sz val="9"/>
      <color indexed="17"/>
      <name val="Comic Sans MS"/>
      <family val="4"/>
    </font>
    <font>
      <b/>
      <i/>
      <sz val="10"/>
      <color indexed="17"/>
      <name val="Comic Sans MS"/>
      <family val="4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64" fontId="9" fillId="0" borderId="4" xfId="0" applyNumberFormat="1" applyFont="1" applyBorder="1" applyAlignment="1">
      <alignment horizontal="center" vertical="center" textRotation="90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right" vertical="center"/>
    </xf>
    <xf numFmtId="164" fontId="12" fillId="0" borderId="18" xfId="0" applyNumberFormat="1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164" fontId="12" fillId="0" borderId="19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 horizontal="center" vertical="center" textRotation="90"/>
    </xf>
    <xf numFmtId="1" fontId="2" fillId="0" borderId="2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textRotation="90"/>
    </xf>
    <xf numFmtId="1" fontId="8" fillId="0" borderId="3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22" xfId="0" applyNumberFormat="1" applyFont="1" applyBorder="1" applyAlignment="1">
      <alignment horizontal="right" vertical="center"/>
    </xf>
    <xf numFmtId="164" fontId="12" fillId="0" borderId="23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center" vertical="center" textRotation="90"/>
    </xf>
    <xf numFmtId="164" fontId="13" fillId="0" borderId="11" xfId="0" applyNumberFormat="1" applyFont="1" applyBorder="1" applyAlignment="1">
      <alignment horizontal="center" vertical="center" textRotation="90"/>
    </xf>
    <xf numFmtId="164" fontId="13" fillId="0" borderId="27" xfId="0" applyNumberFormat="1" applyFont="1" applyBorder="1" applyAlignment="1">
      <alignment horizontal="center" vertical="center" textRotation="90"/>
    </xf>
    <xf numFmtId="1" fontId="8" fillId="0" borderId="28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left" vertical="center"/>
    </xf>
    <xf numFmtId="164" fontId="9" fillId="0" borderId="18" xfId="0" applyNumberFormat="1" applyFont="1" applyBorder="1" applyAlignment="1">
      <alignment horizontal="left" vertical="center"/>
    </xf>
    <xf numFmtId="164" fontId="13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4" fontId="9" fillId="0" borderId="19" xfId="0" applyNumberFormat="1" applyFont="1" applyBorder="1" applyAlignment="1">
      <alignment horizontal="left" vertical="center"/>
    </xf>
    <xf numFmtId="164" fontId="13" fillId="0" borderId="19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left" vertical="center"/>
    </xf>
    <xf numFmtId="164" fontId="9" fillId="0" borderId="26" xfId="0" applyNumberFormat="1" applyFont="1" applyBorder="1" applyAlignment="1">
      <alignment horizontal="left" vertical="center"/>
    </xf>
    <xf numFmtId="164" fontId="13" fillId="0" borderId="26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left" vertical="center"/>
    </xf>
    <xf numFmtId="164" fontId="8" fillId="0" borderId="13" xfId="0" applyNumberFormat="1" applyFont="1" applyBorder="1" applyAlignment="1">
      <alignment horizontal="left" vertical="center"/>
    </xf>
    <xf numFmtId="164" fontId="8" fillId="0" borderId="22" xfId="0" applyNumberFormat="1" applyFont="1" applyBorder="1" applyAlignment="1">
      <alignment horizontal="left" vertical="center"/>
    </xf>
    <xf numFmtId="164" fontId="9" fillId="0" borderId="23" xfId="0" applyNumberFormat="1" applyFont="1" applyBorder="1" applyAlignment="1">
      <alignment horizontal="left" vertical="center"/>
    </xf>
    <xf numFmtId="164" fontId="13" fillId="0" borderId="23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right" vertical="center"/>
    </xf>
    <xf numFmtId="164" fontId="14" fillId="0" borderId="17" xfId="0" applyNumberFormat="1" applyFont="1" applyBorder="1" applyAlignment="1">
      <alignment horizontal="right" vertical="center"/>
    </xf>
    <xf numFmtId="164" fontId="12" fillId="0" borderId="15" xfId="0" applyNumberFormat="1" applyFont="1" applyBorder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164" fontId="12" fillId="0" borderId="17" xfId="0" applyNumberFormat="1" applyFont="1" applyBorder="1" applyAlignment="1">
      <alignment horizontal="right" vertical="center"/>
    </xf>
    <xf numFmtId="164" fontId="14" fillId="0" borderId="15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center" vertical="center" textRotation="90"/>
    </xf>
    <xf numFmtId="164" fontId="15" fillId="0" borderId="11" xfId="0" applyNumberFormat="1" applyFont="1" applyBorder="1" applyAlignment="1">
      <alignment horizontal="center" vertical="center" textRotation="90"/>
    </xf>
    <xf numFmtId="164" fontId="2" fillId="0" borderId="30" xfId="0" applyNumberFormat="1" applyFont="1" applyBorder="1" applyAlignment="1">
      <alignment horizontal="center" vertical="center" textRotation="90"/>
    </xf>
    <xf numFmtId="164" fontId="14" fillId="0" borderId="19" xfId="0" applyNumberFormat="1" applyFont="1" applyBorder="1" applyAlignment="1">
      <alignment horizontal="right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right" vertical="center"/>
    </xf>
    <xf numFmtId="164" fontId="14" fillId="0" borderId="23" xfId="0" applyNumberFormat="1" applyFont="1" applyBorder="1" applyAlignment="1">
      <alignment horizontal="right" vertical="center"/>
    </xf>
    <xf numFmtId="1" fontId="10" fillId="0" borderId="13" xfId="0" applyNumberFormat="1" applyFont="1" applyBorder="1" applyAlignment="1">
      <alignment horizontal="right" vertical="center"/>
    </xf>
    <xf numFmtId="1" fontId="14" fillId="0" borderId="18" xfId="0" applyNumberFormat="1" applyFont="1" applyBorder="1" applyAlignment="1">
      <alignment horizontal="right" vertical="center"/>
    </xf>
    <xf numFmtId="1" fontId="14" fillId="0" borderId="19" xfId="0" applyNumberFormat="1" applyFont="1" applyBorder="1" applyAlignment="1">
      <alignment horizontal="right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29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B1">
      <selection activeCell="F32" sqref="F32"/>
    </sheetView>
  </sheetViews>
  <sheetFormatPr defaultColWidth="9.140625" defaultRowHeight="12.75"/>
  <cols>
    <col min="1" max="1" width="5.7109375" style="0" customWidth="1"/>
    <col min="2" max="2" width="3.28125" style="0" customWidth="1"/>
    <col min="3" max="3" width="18.28125" style="0" customWidth="1"/>
    <col min="4" max="27" width="4.7109375" style="0" customWidth="1"/>
  </cols>
  <sheetData>
    <row r="1" spans="1:27" ht="25.5" customHeight="1" thickBot="1">
      <c r="A1" s="137" t="s">
        <v>47</v>
      </c>
      <c r="B1" s="140"/>
      <c r="C1" s="138"/>
      <c r="D1" s="137" t="s">
        <v>2</v>
      </c>
      <c r="E1" s="140"/>
      <c r="F1" s="140"/>
      <c r="G1" s="138"/>
      <c r="H1" s="137" t="s">
        <v>3</v>
      </c>
      <c r="I1" s="140"/>
      <c r="J1" s="140"/>
      <c r="K1" s="138"/>
      <c r="L1" s="137" t="s">
        <v>4</v>
      </c>
      <c r="M1" s="140"/>
      <c r="N1" s="140"/>
      <c r="O1" s="138"/>
      <c r="P1" s="137" t="s">
        <v>5</v>
      </c>
      <c r="Q1" s="140"/>
      <c r="R1" s="140"/>
      <c r="S1" s="138"/>
      <c r="T1" s="137" t="s">
        <v>6</v>
      </c>
      <c r="U1" s="140"/>
      <c r="V1" s="140"/>
      <c r="W1" s="138"/>
      <c r="X1" s="140" t="s">
        <v>7</v>
      </c>
      <c r="Y1" s="140"/>
      <c r="Z1" s="140"/>
      <c r="AA1" s="138"/>
    </row>
    <row r="2" spans="1:27" ht="18.75" customHeight="1" thickBot="1">
      <c r="A2" s="1" t="s">
        <v>0</v>
      </c>
      <c r="B2" s="137" t="s">
        <v>1</v>
      </c>
      <c r="C2" s="138"/>
      <c r="D2" s="4" t="s">
        <v>8</v>
      </c>
      <c r="E2" s="5" t="s">
        <v>9</v>
      </c>
      <c r="F2" s="5" t="s">
        <v>11</v>
      </c>
      <c r="G2" s="6" t="s">
        <v>10</v>
      </c>
      <c r="H2" s="16" t="s">
        <v>8</v>
      </c>
      <c r="I2" s="5" t="s">
        <v>9</v>
      </c>
      <c r="J2" s="5" t="s">
        <v>11</v>
      </c>
      <c r="K2" s="6" t="s">
        <v>10</v>
      </c>
      <c r="L2" s="16" t="s">
        <v>8</v>
      </c>
      <c r="M2" s="5" t="s">
        <v>9</v>
      </c>
      <c r="N2" s="5" t="s">
        <v>11</v>
      </c>
      <c r="O2" s="6" t="s">
        <v>10</v>
      </c>
      <c r="P2" s="16" t="s">
        <v>8</v>
      </c>
      <c r="Q2" s="5" t="s">
        <v>9</v>
      </c>
      <c r="R2" s="5" t="s">
        <v>11</v>
      </c>
      <c r="S2" s="6" t="s">
        <v>10</v>
      </c>
      <c r="T2" s="16" t="s">
        <v>8</v>
      </c>
      <c r="U2" s="5" t="s">
        <v>9</v>
      </c>
      <c r="V2" s="5" t="s">
        <v>11</v>
      </c>
      <c r="W2" s="6" t="s">
        <v>10</v>
      </c>
      <c r="X2" s="16" t="s">
        <v>8</v>
      </c>
      <c r="Y2" s="5" t="s">
        <v>9</v>
      </c>
      <c r="Z2" s="5" t="s">
        <v>11</v>
      </c>
      <c r="AA2" s="6" t="s">
        <v>10</v>
      </c>
    </row>
    <row r="3" spans="1:27" ht="15" customHeight="1">
      <c r="A3" s="7" t="s">
        <v>13</v>
      </c>
      <c r="B3" s="10"/>
      <c r="C3" s="13"/>
      <c r="D3" s="41"/>
      <c r="E3" s="35"/>
      <c r="F3" s="73"/>
      <c r="G3" s="36"/>
      <c r="H3" s="63"/>
      <c r="I3" s="35"/>
      <c r="J3" s="73"/>
      <c r="K3" s="36"/>
      <c r="L3" s="20"/>
      <c r="M3" s="20"/>
      <c r="N3" s="77"/>
      <c r="O3" s="72"/>
      <c r="P3" s="91"/>
      <c r="Q3" s="92"/>
      <c r="R3" s="93"/>
      <c r="S3" s="94"/>
      <c r="T3" s="91"/>
      <c r="U3" s="92"/>
      <c r="V3" s="93"/>
      <c r="W3" s="94"/>
      <c r="X3" s="104">
        <f>SUM(P3-T3)</f>
        <v>0</v>
      </c>
      <c r="Y3" s="92">
        <f>SUM(Q3-U3)</f>
        <v>0</v>
      </c>
      <c r="Z3" s="93">
        <f>SUM(R3-V3)</f>
        <v>0</v>
      </c>
      <c r="AA3" s="94">
        <f>SUM(S3-W3)</f>
        <v>0</v>
      </c>
    </row>
    <row r="4" spans="1:27" ht="15" customHeight="1">
      <c r="A4" s="8" t="s">
        <v>14</v>
      </c>
      <c r="B4" s="11"/>
      <c r="C4" s="14"/>
      <c r="D4" s="42"/>
      <c r="E4" s="37"/>
      <c r="F4" s="74"/>
      <c r="G4" s="38"/>
      <c r="H4" s="64"/>
      <c r="I4" s="37"/>
      <c r="J4" s="74"/>
      <c r="K4" s="38"/>
      <c r="L4" s="21"/>
      <c r="M4" s="37"/>
      <c r="N4" s="74"/>
      <c r="O4" s="38"/>
      <c r="P4" s="95"/>
      <c r="Q4" s="96"/>
      <c r="R4" s="97"/>
      <c r="S4" s="98"/>
      <c r="T4" s="95"/>
      <c r="U4" s="96"/>
      <c r="V4" s="97"/>
      <c r="W4" s="98"/>
      <c r="X4" s="105">
        <f aca="true" t="shared" si="0" ref="X4:X12">SUM(P4-T4)</f>
        <v>0</v>
      </c>
      <c r="Y4" s="96">
        <f aca="true" t="shared" si="1" ref="Y4:Y12">SUM(Q4-U4)</f>
        <v>0</v>
      </c>
      <c r="Z4" s="97">
        <f aca="true" t="shared" si="2" ref="Z4:Z12">SUM(R4-V4)</f>
        <v>0</v>
      </c>
      <c r="AA4" s="98">
        <f aca="true" t="shared" si="3" ref="AA4:AA12">SUM(S4-W4)</f>
        <v>0</v>
      </c>
    </row>
    <row r="5" spans="1:27" ht="15" customHeight="1">
      <c r="A5" s="8" t="s">
        <v>15</v>
      </c>
      <c r="B5" s="11"/>
      <c r="C5" s="14"/>
      <c r="D5" s="42"/>
      <c r="E5" s="37"/>
      <c r="F5" s="74"/>
      <c r="G5" s="38"/>
      <c r="H5" s="64"/>
      <c r="I5" s="37"/>
      <c r="J5" s="74"/>
      <c r="K5" s="38"/>
      <c r="L5" s="21"/>
      <c r="M5" s="37"/>
      <c r="N5" s="74"/>
      <c r="O5" s="38"/>
      <c r="P5" s="95"/>
      <c r="Q5" s="96"/>
      <c r="R5" s="97"/>
      <c r="S5" s="98"/>
      <c r="T5" s="95"/>
      <c r="U5" s="96"/>
      <c r="V5" s="97"/>
      <c r="W5" s="98"/>
      <c r="X5" s="105">
        <f t="shared" si="0"/>
        <v>0</v>
      </c>
      <c r="Y5" s="96">
        <f t="shared" si="1"/>
        <v>0</v>
      </c>
      <c r="Z5" s="97">
        <f t="shared" si="2"/>
        <v>0</v>
      </c>
      <c r="AA5" s="98">
        <f t="shared" si="3"/>
        <v>0</v>
      </c>
    </row>
    <row r="6" spans="1:27" ht="15" customHeight="1">
      <c r="A6" s="8" t="s">
        <v>16</v>
      </c>
      <c r="B6" s="11"/>
      <c r="C6" s="14"/>
      <c r="D6" s="42"/>
      <c r="E6" s="37"/>
      <c r="F6" s="74"/>
      <c r="G6" s="38"/>
      <c r="H6" s="64"/>
      <c r="I6" s="37"/>
      <c r="J6" s="74"/>
      <c r="K6" s="38"/>
      <c r="L6" s="21"/>
      <c r="M6" s="37"/>
      <c r="N6" s="74"/>
      <c r="O6" s="38"/>
      <c r="P6" s="95"/>
      <c r="Q6" s="96"/>
      <c r="R6" s="97"/>
      <c r="S6" s="98"/>
      <c r="T6" s="95"/>
      <c r="U6" s="96"/>
      <c r="V6" s="97"/>
      <c r="W6" s="98"/>
      <c r="X6" s="105">
        <f t="shared" si="0"/>
        <v>0</v>
      </c>
      <c r="Y6" s="96">
        <f t="shared" si="1"/>
        <v>0</v>
      </c>
      <c r="Z6" s="97">
        <f t="shared" si="2"/>
        <v>0</v>
      </c>
      <c r="AA6" s="98">
        <f t="shared" si="3"/>
        <v>0</v>
      </c>
    </row>
    <row r="7" spans="1:27" ht="15" customHeight="1">
      <c r="A7" s="8" t="s">
        <v>17</v>
      </c>
      <c r="B7" s="11"/>
      <c r="C7" s="14"/>
      <c r="D7" s="42"/>
      <c r="E7" s="37"/>
      <c r="F7" s="74"/>
      <c r="G7" s="38"/>
      <c r="H7" s="64"/>
      <c r="I7" s="37"/>
      <c r="J7" s="74"/>
      <c r="K7" s="38"/>
      <c r="L7" s="21"/>
      <c r="M7" s="37"/>
      <c r="N7" s="74"/>
      <c r="O7" s="38"/>
      <c r="P7" s="95"/>
      <c r="Q7" s="96"/>
      <c r="R7" s="97"/>
      <c r="S7" s="98"/>
      <c r="T7" s="95"/>
      <c r="U7" s="96"/>
      <c r="V7" s="97"/>
      <c r="W7" s="98"/>
      <c r="X7" s="105">
        <f t="shared" si="0"/>
        <v>0</v>
      </c>
      <c r="Y7" s="96">
        <f t="shared" si="1"/>
        <v>0</v>
      </c>
      <c r="Z7" s="97">
        <f t="shared" si="2"/>
        <v>0</v>
      </c>
      <c r="AA7" s="98">
        <f t="shared" si="3"/>
        <v>0</v>
      </c>
    </row>
    <row r="8" spans="1:27" ht="15" customHeight="1">
      <c r="A8" s="8" t="s">
        <v>18</v>
      </c>
      <c r="B8" s="11"/>
      <c r="C8" s="14"/>
      <c r="D8" s="42"/>
      <c r="E8" s="37"/>
      <c r="F8" s="74"/>
      <c r="G8" s="38"/>
      <c r="H8" s="64"/>
      <c r="I8" s="37"/>
      <c r="J8" s="74"/>
      <c r="K8" s="38"/>
      <c r="L8" s="21"/>
      <c r="M8" s="37"/>
      <c r="N8" s="74"/>
      <c r="O8" s="38"/>
      <c r="P8" s="95"/>
      <c r="Q8" s="96"/>
      <c r="R8" s="97"/>
      <c r="S8" s="98"/>
      <c r="T8" s="95"/>
      <c r="U8" s="96"/>
      <c r="V8" s="97"/>
      <c r="W8" s="98"/>
      <c r="X8" s="105">
        <f t="shared" si="0"/>
        <v>0</v>
      </c>
      <c r="Y8" s="96">
        <f t="shared" si="1"/>
        <v>0</v>
      </c>
      <c r="Z8" s="97">
        <f t="shared" si="2"/>
        <v>0</v>
      </c>
      <c r="AA8" s="98">
        <f t="shared" si="3"/>
        <v>0</v>
      </c>
    </row>
    <row r="9" spans="1:27" ht="15" customHeight="1">
      <c r="A9" s="8" t="s">
        <v>19</v>
      </c>
      <c r="B9" s="11"/>
      <c r="C9" s="14"/>
      <c r="D9" s="42"/>
      <c r="E9" s="37"/>
      <c r="F9" s="74"/>
      <c r="G9" s="38"/>
      <c r="H9" s="64"/>
      <c r="I9" s="37"/>
      <c r="J9" s="74"/>
      <c r="K9" s="38"/>
      <c r="L9" s="21"/>
      <c r="M9" s="37"/>
      <c r="N9" s="74"/>
      <c r="O9" s="38"/>
      <c r="P9" s="95"/>
      <c r="Q9" s="96"/>
      <c r="R9" s="97"/>
      <c r="S9" s="98"/>
      <c r="T9" s="95"/>
      <c r="U9" s="96"/>
      <c r="V9" s="97"/>
      <c r="W9" s="98"/>
      <c r="X9" s="105">
        <f t="shared" si="0"/>
        <v>0</v>
      </c>
      <c r="Y9" s="96">
        <f t="shared" si="1"/>
        <v>0</v>
      </c>
      <c r="Z9" s="97">
        <f t="shared" si="2"/>
        <v>0</v>
      </c>
      <c r="AA9" s="98">
        <f t="shared" si="3"/>
        <v>0</v>
      </c>
    </row>
    <row r="10" spans="1:27" ht="15" customHeight="1">
      <c r="A10" s="8" t="s">
        <v>20</v>
      </c>
      <c r="B10" s="11"/>
      <c r="C10" s="14"/>
      <c r="D10" s="42"/>
      <c r="E10" s="37"/>
      <c r="F10" s="74"/>
      <c r="G10" s="38"/>
      <c r="H10" s="64"/>
      <c r="I10" s="37"/>
      <c r="J10" s="74"/>
      <c r="K10" s="38"/>
      <c r="L10" s="21"/>
      <c r="M10" s="37"/>
      <c r="N10" s="74"/>
      <c r="O10" s="38"/>
      <c r="P10" s="95"/>
      <c r="Q10" s="96"/>
      <c r="R10" s="97"/>
      <c r="S10" s="98"/>
      <c r="T10" s="95"/>
      <c r="U10" s="96"/>
      <c r="V10" s="97"/>
      <c r="W10" s="98"/>
      <c r="X10" s="105">
        <f t="shared" si="0"/>
        <v>0</v>
      </c>
      <c r="Y10" s="96">
        <f t="shared" si="1"/>
        <v>0</v>
      </c>
      <c r="Z10" s="97">
        <f t="shared" si="2"/>
        <v>0</v>
      </c>
      <c r="AA10" s="98">
        <f t="shared" si="3"/>
        <v>0</v>
      </c>
    </row>
    <row r="11" spans="1:27" ht="15" customHeight="1">
      <c r="A11" s="8" t="s">
        <v>21</v>
      </c>
      <c r="B11" s="11"/>
      <c r="C11" s="14"/>
      <c r="D11" s="42"/>
      <c r="E11" s="37"/>
      <c r="F11" s="74"/>
      <c r="G11" s="38"/>
      <c r="H11" s="64"/>
      <c r="I11" s="37"/>
      <c r="J11" s="74"/>
      <c r="K11" s="38"/>
      <c r="L11" s="21"/>
      <c r="M11" s="37"/>
      <c r="N11" s="74"/>
      <c r="O11" s="38"/>
      <c r="P11" s="95"/>
      <c r="Q11" s="96"/>
      <c r="R11" s="97"/>
      <c r="S11" s="98"/>
      <c r="T11" s="95"/>
      <c r="U11" s="96"/>
      <c r="V11" s="97"/>
      <c r="W11" s="98"/>
      <c r="X11" s="105">
        <f t="shared" si="0"/>
        <v>0</v>
      </c>
      <c r="Y11" s="96">
        <f t="shared" si="1"/>
        <v>0</v>
      </c>
      <c r="Z11" s="97">
        <f t="shared" si="2"/>
        <v>0</v>
      </c>
      <c r="AA11" s="98">
        <f t="shared" si="3"/>
        <v>0</v>
      </c>
    </row>
    <row r="12" spans="1:27" ht="15" customHeight="1" thickBot="1">
      <c r="A12" s="9" t="s">
        <v>22</v>
      </c>
      <c r="B12" s="12"/>
      <c r="C12" s="15"/>
      <c r="D12" s="70"/>
      <c r="E12" s="66"/>
      <c r="F12" s="75"/>
      <c r="G12" s="45"/>
      <c r="H12" s="65"/>
      <c r="I12" s="66"/>
      <c r="J12" s="75"/>
      <c r="K12" s="57"/>
      <c r="L12" s="22"/>
      <c r="M12" s="66"/>
      <c r="N12" s="75"/>
      <c r="O12" s="57"/>
      <c r="P12" s="99"/>
      <c r="Q12" s="100"/>
      <c r="R12" s="101"/>
      <c r="S12" s="102"/>
      <c r="T12" s="99"/>
      <c r="U12" s="100"/>
      <c r="V12" s="101"/>
      <c r="W12" s="102"/>
      <c r="X12" s="106">
        <f t="shared" si="0"/>
        <v>0</v>
      </c>
      <c r="Y12" s="107">
        <f t="shared" si="1"/>
        <v>0</v>
      </c>
      <c r="Z12" s="108">
        <f t="shared" si="2"/>
        <v>0</v>
      </c>
      <c r="AA12" s="103">
        <f t="shared" si="3"/>
        <v>0</v>
      </c>
    </row>
    <row r="13" spans="1:27" ht="30" customHeight="1" thickBot="1">
      <c r="A13" s="139"/>
      <c r="B13" s="139"/>
      <c r="C13" s="2" t="s">
        <v>12</v>
      </c>
      <c r="D13" s="89">
        <f>SUM(D3:D12)</f>
        <v>0</v>
      </c>
      <c r="E13" s="71">
        <f aca="true" t="shared" si="4" ref="E13:O13">SUM(E3:E12)</f>
        <v>0</v>
      </c>
      <c r="F13" s="76">
        <f t="shared" si="4"/>
        <v>0</v>
      </c>
      <c r="G13" s="56">
        <f t="shared" si="4"/>
        <v>0</v>
      </c>
      <c r="H13" s="90">
        <f t="shared" si="4"/>
        <v>0</v>
      </c>
      <c r="I13" s="71">
        <f t="shared" si="4"/>
        <v>0</v>
      </c>
      <c r="J13" s="76">
        <f t="shared" si="4"/>
        <v>0</v>
      </c>
      <c r="K13" s="56">
        <f t="shared" si="4"/>
        <v>0</v>
      </c>
      <c r="L13" s="90">
        <f t="shared" si="4"/>
        <v>0</v>
      </c>
      <c r="M13" s="71">
        <f t="shared" si="4"/>
        <v>0</v>
      </c>
      <c r="N13" s="76">
        <f t="shared" si="4"/>
        <v>0</v>
      </c>
      <c r="O13" s="56">
        <f t="shared" si="4"/>
        <v>0</v>
      </c>
      <c r="P13" s="54"/>
      <c r="Q13" s="40"/>
      <c r="R13" s="78"/>
      <c r="S13" s="55"/>
      <c r="T13" s="54"/>
      <c r="U13" s="40"/>
      <c r="V13" s="78"/>
      <c r="W13" s="55"/>
      <c r="X13" s="54"/>
      <c r="Y13" s="40"/>
      <c r="Z13" s="88"/>
      <c r="AA13" s="55"/>
    </row>
    <row r="14" spans="1:27" ht="18.75" customHeight="1" thickBot="1">
      <c r="A14" s="1" t="s">
        <v>0</v>
      </c>
      <c r="B14" s="137" t="s">
        <v>1</v>
      </c>
      <c r="C14" s="138"/>
      <c r="D14" s="4" t="s">
        <v>8</v>
      </c>
      <c r="E14" s="5" t="s">
        <v>9</v>
      </c>
      <c r="F14" s="5" t="s">
        <v>11</v>
      </c>
      <c r="G14" s="6" t="s">
        <v>10</v>
      </c>
      <c r="H14" s="16" t="s">
        <v>8</v>
      </c>
      <c r="I14" s="5" t="s">
        <v>9</v>
      </c>
      <c r="J14" s="5" t="s">
        <v>11</v>
      </c>
      <c r="K14" s="6" t="s">
        <v>10</v>
      </c>
      <c r="L14" s="16" t="s">
        <v>8</v>
      </c>
      <c r="M14" s="5" t="s">
        <v>9</v>
      </c>
      <c r="N14" s="5" t="s">
        <v>11</v>
      </c>
      <c r="O14" s="6" t="s">
        <v>10</v>
      </c>
      <c r="P14" s="16" t="s">
        <v>8</v>
      </c>
      <c r="Q14" s="5" t="s">
        <v>9</v>
      </c>
      <c r="R14" s="5" t="s">
        <v>11</v>
      </c>
      <c r="S14" s="6" t="s">
        <v>10</v>
      </c>
      <c r="T14" s="16" t="s">
        <v>8</v>
      </c>
      <c r="U14" s="5" t="s">
        <v>9</v>
      </c>
      <c r="V14" s="5" t="s">
        <v>11</v>
      </c>
      <c r="W14" s="6" t="s">
        <v>10</v>
      </c>
      <c r="X14" s="16" t="s">
        <v>8</v>
      </c>
      <c r="Y14" s="5" t="s">
        <v>9</v>
      </c>
      <c r="Z14" s="5" t="s">
        <v>11</v>
      </c>
      <c r="AA14" s="6" t="s">
        <v>10</v>
      </c>
    </row>
    <row r="15" spans="1:27" ht="15" customHeight="1">
      <c r="A15" s="7" t="s">
        <v>26</v>
      </c>
      <c r="B15" s="10"/>
      <c r="C15" s="13"/>
      <c r="D15" s="17"/>
      <c r="E15" s="35"/>
      <c r="F15" s="73"/>
      <c r="G15" s="36"/>
      <c r="H15" s="20"/>
      <c r="I15" s="35"/>
      <c r="J15" s="73"/>
      <c r="K15" s="36"/>
      <c r="L15" s="20"/>
      <c r="M15" s="35"/>
      <c r="N15" s="73"/>
      <c r="O15" s="36"/>
      <c r="P15" s="91"/>
      <c r="Q15" s="92"/>
      <c r="R15" s="93"/>
      <c r="S15" s="94"/>
      <c r="T15" s="91"/>
      <c r="U15" s="92"/>
      <c r="V15" s="93"/>
      <c r="W15" s="94"/>
      <c r="X15" s="104">
        <f>SUM(P15-T15)</f>
        <v>0</v>
      </c>
      <c r="Y15" s="92">
        <f>SUM(Q15-U15)</f>
        <v>0</v>
      </c>
      <c r="Z15" s="93">
        <f>SUM(R15-V15)</f>
        <v>0</v>
      </c>
      <c r="AA15" s="94">
        <f>SUM(S15-W15)</f>
        <v>0</v>
      </c>
    </row>
    <row r="16" spans="1:27" ht="15" customHeight="1">
      <c r="A16" s="8" t="s">
        <v>27</v>
      </c>
      <c r="B16" s="11"/>
      <c r="C16" s="14"/>
      <c r="D16" s="18"/>
      <c r="E16" s="37"/>
      <c r="F16" s="74"/>
      <c r="G16" s="38"/>
      <c r="H16" s="21"/>
      <c r="I16" s="37"/>
      <c r="J16" s="74"/>
      <c r="K16" s="38"/>
      <c r="L16" s="21"/>
      <c r="M16" s="37"/>
      <c r="N16" s="74"/>
      <c r="O16" s="38"/>
      <c r="P16" s="95"/>
      <c r="Q16" s="96"/>
      <c r="R16" s="97"/>
      <c r="S16" s="98"/>
      <c r="T16" s="95"/>
      <c r="U16" s="96"/>
      <c r="V16" s="97"/>
      <c r="W16" s="98"/>
      <c r="X16" s="105">
        <f aca="true" t="shared" si="5" ref="X16:X24">SUM(P16-T16)</f>
        <v>0</v>
      </c>
      <c r="Y16" s="96">
        <f aca="true" t="shared" si="6" ref="Y16:Y24">SUM(Q16-U16)</f>
        <v>0</v>
      </c>
      <c r="Z16" s="97">
        <f aca="true" t="shared" si="7" ref="Z16:Z24">SUM(R16-V16)</f>
        <v>0</v>
      </c>
      <c r="AA16" s="98">
        <f aca="true" t="shared" si="8" ref="AA16:AA24">SUM(S16-W16)</f>
        <v>0</v>
      </c>
    </row>
    <row r="17" spans="1:27" ht="15" customHeight="1">
      <c r="A17" s="8" t="s">
        <v>28</v>
      </c>
      <c r="B17" s="11"/>
      <c r="C17" s="14"/>
      <c r="D17" s="18"/>
      <c r="E17" s="37"/>
      <c r="F17" s="74"/>
      <c r="G17" s="38"/>
      <c r="H17" s="21"/>
      <c r="I17" s="37"/>
      <c r="J17" s="74"/>
      <c r="K17" s="38"/>
      <c r="L17" s="21"/>
      <c r="M17" s="37"/>
      <c r="N17" s="74"/>
      <c r="O17" s="38"/>
      <c r="P17" s="95"/>
      <c r="Q17" s="96"/>
      <c r="R17" s="97"/>
      <c r="S17" s="98"/>
      <c r="T17" s="95"/>
      <c r="U17" s="96"/>
      <c r="V17" s="97"/>
      <c r="W17" s="98"/>
      <c r="X17" s="105">
        <f t="shared" si="5"/>
        <v>0</v>
      </c>
      <c r="Y17" s="96">
        <f t="shared" si="6"/>
        <v>0</v>
      </c>
      <c r="Z17" s="97">
        <f t="shared" si="7"/>
        <v>0</v>
      </c>
      <c r="AA17" s="98">
        <f t="shared" si="8"/>
        <v>0</v>
      </c>
    </row>
    <row r="18" spans="1:27" ht="15" customHeight="1">
      <c r="A18" s="8" t="s">
        <v>29</v>
      </c>
      <c r="B18" s="11"/>
      <c r="C18" s="14"/>
      <c r="D18" s="18"/>
      <c r="E18" s="37"/>
      <c r="F18" s="74"/>
      <c r="G18" s="38"/>
      <c r="H18" s="21"/>
      <c r="I18" s="37"/>
      <c r="J18" s="74"/>
      <c r="K18" s="38"/>
      <c r="L18" s="21"/>
      <c r="M18" s="37"/>
      <c r="N18" s="74"/>
      <c r="O18" s="38"/>
      <c r="P18" s="95"/>
      <c r="Q18" s="96"/>
      <c r="R18" s="97"/>
      <c r="S18" s="98"/>
      <c r="T18" s="95"/>
      <c r="U18" s="96"/>
      <c r="V18" s="97"/>
      <c r="W18" s="98"/>
      <c r="X18" s="105">
        <f t="shared" si="5"/>
        <v>0</v>
      </c>
      <c r="Y18" s="96">
        <f t="shared" si="6"/>
        <v>0</v>
      </c>
      <c r="Z18" s="97">
        <f t="shared" si="7"/>
        <v>0</v>
      </c>
      <c r="AA18" s="98">
        <f t="shared" si="8"/>
        <v>0</v>
      </c>
    </row>
    <row r="19" spans="1:27" ht="15" customHeight="1">
      <c r="A19" s="8" t="s">
        <v>30</v>
      </c>
      <c r="B19" s="11"/>
      <c r="C19" s="14"/>
      <c r="D19" s="18"/>
      <c r="E19" s="37"/>
      <c r="F19" s="74"/>
      <c r="G19" s="38"/>
      <c r="H19" s="21"/>
      <c r="I19" s="37"/>
      <c r="J19" s="74"/>
      <c r="K19" s="38"/>
      <c r="L19" s="21"/>
      <c r="M19" s="37"/>
      <c r="N19" s="74"/>
      <c r="O19" s="38"/>
      <c r="P19" s="95"/>
      <c r="Q19" s="96"/>
      <c r="R19" s="97"/>
      <c r="S19" s="98"/>
      <c r="T19" s="95"/>
      <c r="U19" s="96"/>
      <c r="V19" s="97"/>
      <c r="W19" s="98"/>
      <c r="X19" s="105">
        <f t="shared" si="5"/>
        <v>0</v>
      </c>
      <c r="Y19" s="96">
        <f t="shared" si="6"/>
        <v>0</v>
      </c>
      <c r="Z19" s="97">
        <f t="shared" si="7"/>
        <v>0</v>
      </c>
      <c r="AA19" s="98">
        <f t="shared" si="8"/>
        <v>0</v>
      </c>
    </row>
    <row r="20" spans="1:27" ht="15" customHeight="1">
      <c r="A20" s="8" t="s">
        <v>31</v>
      </c>
      <c r="B20" s="11"/>
      <c r="C20" s="14"/>
      <c r="D20" s="18"/>
      <c r="E20" s="37"/>
      <c r="F20" s="74"/>
      <c r="G20" s="38"/>
      <c r="H20" s="21"/>
      <c r="I20" s="37"/>
      <c r="J20" s="74"/>
      <c r="K20" s="38"/>
      <c r="L20" s="21"/>
      <c r="M20" s="37"/>
      <c r="N20" s="74"/>
      <c r="O20" s="38"/>
      <c r="P20" s="95"/>
      <c r="Q20" s="96"/>
      <c r="R20" s="97"/>
      <c r="S20" s="98"/>
      <c r="T20" s="95"/>
      <c r="U20" s="96"/>
      <c r="V20" s="97"/>
      <c r="W20" s="98"/>
      <c r="X20" s="105">
        <f t="shared" si="5"/>
        <v>0</v>
      </c>
      <c r="Y20" s="96">
        <f t="shared" si="6"/>
        <v>0</v>
      </c>
      <c r="Z20" s="97">
        <f t="shared" si="7"/>
        <v>0</v>
      </c>
      <c r="AA20" s="98">
        <f t="shared" si="8"/>
        <v>0</v>
      </c>
    </row>
    <row r="21" spans="1:27" ht="15" customHeight="1">
      <c r="A21" s="8" t="s">
        <v>32</v>
      </c>
      <c r="B21" s="11"/>
      <c r="C21" s="14"/>
      <c r="D21" s="18"/>
      <c r="E21" s="37"/>
      <c r="F21" s="74"/>
      <c r="G21" s="38"/>
      <c r="H21" s="21"/>
      <c r="I21" s="37"/>
      <c r="J21" s="74"/>
      <c r="K21" s="38"/>
      <c r="L21" s="21"/>
      <c r="M21" s="37"/>
      <c r="N21" s="74"/>
      <c r="O21" s="38"/>
      <c r="P21" s="95"/>
      <c r="Q21" s="96"/>
      <c r="R21" s="97"/>
      <c r="S21" s="98"/>
      <c r="T21" s="95"/>
      <c r="U21" s="96"/>
      <c r="V21" s="97"/>
      <c r="W21" s="98"/>
      <c r="X21" s="105">
        <f t="shared" si="5"/>
        <v>0</v>
      </c>
      <c r="Y21" s="96">
        <f t="shared" si="6"/>
        <v>0</v>
      </c>
      <c r="Z21" s="97">
        <f t="shared" si="7"/>
        <v>0</v>
      </c>
      <c r="AA21" s="98">
        <f t="shared" si="8"/>
        <v>0</v>
      </c>
    </row>
    <row r="22" spans="1:27" ht="15" customHeight="1">
      <c r="A22" s="8" t="s">
        <v>33</v>
      </c>
      <c r="B22" s="11"/>
      <c r="C22" s="14"/>
      <c r="D22" s="18"/>
      <c r="E22" s="37"/>
      <c r="F22" s="74"/>
      <c r="G22" s="38"/>
      <c r="H22" s="21"/>
      <c r="I22" s="37"/>
      <c r="J22" s="74"/>
      <c r="K22" s="38"/>
      <c r="L22" s="21"/>
      <c r="M22" s="37"/>
      <c r="N22" s="74"/>
      <c r="O22" s="38"/>
      <c r="P22" s="95"/>
      <c r="Q22" s="96"/>
      <c r="R22" s="97"/>
      <c r="S22" s="98"/>
      <c r="T22" s="95"/>
      <c r="U22" s="96"/>
      <c r="V22" s="97"/>
      <c r="W22" s="98"/>
      <c r="X22" s="105">
        <f t="shared" si="5"/>
        <v>0</v>
      </c>
      <c r="Y22" s="96">
        <f t="shared" si="6"/>
        <v>0</v>
      </c>
      <c r="Z22" s="97">
        <f t="shared" si="7"/>
        <v>0</v>
      </c>
      <c r="AA22" s="98">
        <f t="shared" si="8"/>
        <v>0</v>
      </c>
    </row>
    <row r="23" spans="1:27" ht="15" customHeight="1">
      <c r="A23" s="8" t="s">
        <v>34</v>
      </c>
      <c r="B23" s="11"/>
      <c r="C23" s="14"/>
      <c r="D23" s="18"/>
      <c r="E23" s="37"/>
      <c r="F23" s="74"/>
      <c r="G23" s="38"/>
      <c r="H23" s="21"/>
      <c r="I23" s="37"/>
      <c r="J23" s="74"/>
      <c r="K23" s="38"/>
      <c r="L23" s="21"/>
      <c r="M23" s="37"/>
      <c r="N23" s="74"/>
      <c r="O23" s="38"/>
      <c r="P23" s="95"/>
      <c r="Q23" s="96"/>
      <c r="R23" s="97"/>
      <c r="S23" s="98"/>
      <c r="T23" s="95"/>
      <c r="U23" s="96"/>
      <c r="V23" s="97"/>
      <c r="W23" s="98"/>
      <c r="X23" s="105">
        <f t="shared" si="5"/>
        <v>0</v>
      </c>
      <c r="Y23" s="96">
        <f t="shared" si="6"/>
        <v>0</v>
      </c>
      <c r="Z23" s="97">
        <f t="shared" si="7"/>
        <v>0</v>
      </c>
      <c r="AA23" s="98">
        <f t="shared" si="8"/>
        <v>0</v>
      </c>
    </row>
    <row r="24" spans="1:27" ht="15" customHeight="1" thickBot="1">
      <c r="A24" s="9" t="s">
        <v>35</v>
      </c>
      <c r="B24" s="12"/>
      <c r="C24" s="15"/>
      <c r="D24" s="19"/>
      <c r="E24" s="66"/>
      <c r="F24" s="75"/>
      <c r="G24" s="45"/>
      <c r="H24" s="22"/>
      <c r="I24" s="66"/>
      <c r="J24" s="75"/>
      <c r="K24" s="57"/>
      <c r="L24" s="22"/>
      <c r="M24" s="66"/>
      <c r="N24" s="75"/>
      <c r="O24" s="57"/>
      <c r="P24" s="99"/>
      <c r="Q24" s="100"/>
      <c r="R24" s="101"/>
      <c r="S24" s="102"/>
      <c r="T24" s="99"/>
      <c r="U24" s="100"/>
      <c r="V24" s="101"/>
      <c r="W24" s="102"/>
      <c r="X24" s="106">
        <f t="shared" si="5"/>
        <v>0</v>
      </c>
      <c r="Y24" s="107">
        <f t="shared" si="6"/>
        <v>0</v>
      </c>
      <c r="Z24" s="108">
        <f t="shared" si="7"/>
        <v>0</v>
      </c>
      <c r="AA24" s="103">
        <f t="shared" si="8"/>
        <v>0</v>
      </c>
    </row>
    <row r="25" spans="1:27" ht="30" customHeight="1" thickBot="1">
      <c r="A25" s="139"/>
      <c r="B25" s="139"/>
      <c r="C25" s="2" t="s">
        <v>46</v>
      </c>
      <c r="D25" s="89">
        <f>SUM(D15:D24)</f>
        <v>0</v>
      </c>
      <c r="E25" s="71">
        <f aca="true" t="shared" si="9" ref="E25:O25">SUM(E15:E24)</f>
        <v>0</v>
      </c>
      <c r="F25" s="76">
        <f t="shared" si="9"/>
        <v>0</v>
      </c>
      <c r="G25" s="56">
        <f t="shared" si="9"/>
        <v>0</v>
      </c>
      <c r="H25" s="90">
        <f t="shared" si="9"/>
        <v>0</v>
      </c>
      <c r="I25" s="71">
        <f t="shared" si="9"/>
        <v>0</v>
      </c>
      <c r="J25" s="76">
        <f t="shared" si="9"/>
        <v>0</v>
      </c>
      <c r="K25" s="56">
        <f t="shared" si="9"/>
        <v>0</v>
      </c>
      <c r="L25" s="90">
        <f t="shared" si="9"/>
        <v>0</v>
      </c>
      <c r="M25" s="71">
        <f t="shared" si="9"/>
        <v>0</v>
      </c>
      <c r="N25" s="76">
        <f t="shared" si="9"/>
        <v>0</v>
      </c>
      <c r="O25" s="56">
        <f t="shared" si="9"/>
        <v>0</v>
      </c>
      <c r="P25" s="54"/>
      <c r="Q25" s="40"/>
      <c r="R25" s="78"/>
      <c r="S25" s="55"/>
      <c r="T25" s="54"/>
      <c r="U25" s="40"/>
      <c r="V25" s="78"/>
      <c r="W25" s="55"/>
      <c r="X25" s="54"/>
      <c r="Y25" s="40"/>
      <c r="Z25" s="88"/>
      <c r="AA25" s="55"/>
    </row>
    <row r="26" spans="1:27" ht="30" customHeight="1" thickBot="1">
      <c r="A26" s="139"/>
      <c r="B26" s="139"/>
      <c r="C26" s="2" t="s">
        <v>23</v>
      </c>
      <c r="D26" s="89">
        <f>SUM(D13,D24)</f>
        <v>0</v>
      </c>
      <c r="E26" s="71">
        <f aca="true" t="shared" si="10" ref="E26:O26">SUM(E13,E24)</f>
        <v>0</v>
      </c>
      <c r="F26" s="76">
        <f t="shared" si="10"/>
        <v>0</v>
      </c>
      <c r="G26" s="56">
        <f t="shared" si="10"/>
        <v>0</v>
      </c>
      <c r="H26" s="90">
        <f t="shared" si="10"/>
        <v>0</v>
      </c>
      <c r="I26" s="71">
        <f t="shared" si="10"/>
        <v>0</v>
      </c>
      <c r="J26" s="76">
        <f t="shared" si="10"/>
        <v>0</v>
      </c>
      <c r="K26" s="56">
        <f t="shared" si="10"/>
        <v>0</v>
      </c>
      <c r="L26" s="90">
        <f t="shared" si="10"/>
        <v>0</v>
      </c>
      <c r="M26" s="71">
        <f t="shared" si="10"/>
        <v>0</v>
      </c>
      <c r="N26" s="76">
        <f t="shared" si="10"/>
        <v>0</v>
      </c>
      <c r="O26" s="56">
        <f t="shared" si="10"/>
        <v>0</v>
      </c>
      <c r="P26" s="54">
        <f>SUM(P13,P25)</f>
        <v>0</v>
      </c>
      <c r="Q26" s="86">
        <f aca="true" t="shared" si="11" ref="Q26:W26">SUM(Q13,Q25)</f>
        <v>0</v>
      </c>
      <c r="R26" s="87">
        <f t="shared" si="11"/>
        <v>0</v>
      </c>
      <c r="S26" s="55">
        <f t="shared" si="11"/>
        <v>0</v>
      </c>
      <c r="T26" s="54">
        <f t="shared" si="11"/>
        <v>0</v>
      </c>
      <c r="U26" s="86">
        <f t="shared" si="11"/>
        <v>0</v>
      </c>
      <c r="V26" s="87">
        <f t="shared" si="11"/>
        <v>0</v>
      </c>
      <c r="W26" s="55">
        <f t="shared" si="11"/>
        <v>0</v>
      </c>
      <c r="X26" s="54">
        <f>SUM(X13,X25)</f>
        <v>0</v>
      </c>
      <c r="Y26" s="86">
        <f>SUM(Y13,Y25)</f>
        <v>0</v>
      </c>
      <c r="Z26" s="87">
        <f>SUM(Z13,Z25)</f>
        <v>0</v>
      </c>
      <c r="AA26" s="55">
        <f>SUM(AA13,AA25)</f>
        <v>0</v>
      </c>
    </row>
  </sheetData>
  <mergeCells count="12">
    <mergeCell ref="T1:W1"/>
    <mergeCell ref="X1:AA1"/>
    <mergeCell ref="A1:C1"/>
    <mergeCell ref="A13:B13"/>
    <mergeCell ref="D1:G1"/>
    <mergeCell ref="H1:K1"/>
    <mergeCell ref="L1:O1"/>
    <mergeCell ref="B2:C2"/>
    <mergeCell ref="B14:C14"/>
    <mergeCell ref="A25:B25"/>
    <mergeCell ref="A26:B26"/>
    <mergeCell ref="P1:S1"/>
  </mergeCells>
  <printOptions horizontalCentered="1"/>
  <pageMargins left="0.35433070866141736" right="0.3937007874015748" top="1.1811023622047245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tabSelected="1" workbookViewId="0" topLeftCell="C1">
      <selection activeCell="F59" sqref="F59"/>
    </sheetView>
  </sheetViews>
  <sheetFormatPr defaultColWidth="9.140625" defaultRowHeight="12.75"/>
  <cols>
    <col min="1" max="1" width="5.7109375" style="0" customWidth="1"/>
    <col min="2" max="2" width="3.28125" style="0" customWidth="1"/>
    <col min="3" max="3" width="18.28125" style="0" customWidth="1"/>
    <col min="4" max="27" width="4.7109375" style="0" customWidth="1"/>
  </cols>
  <sheetData>
    <row r="1" spans="1:27" ht="25.5" customHeight="1" thickBot="1">
      <c r="A1" s="137" t="s">
        <v>47</v>
      </c>
      <c r="B1" s="140"/>
      <c r="C1" s="138"/>
      <c r="D1" s="137" t="s">
        <v>2</v>
      </c>
      <c r="E1" s="140"/>
      <c r="F1" s="140"/>
      <c r="G1" s="138"/>
      <c r="H1" s="137" t="s">
        <v>3</v>
      </c>
      <c r="I1" s="140"/>
      <c r="J1" s="140"/>
      <c r="K1" s="138"/>
      <c r="L1" s="137" t="s">
        <v>4</v>
      </c>
      <c r="M1" s="140"/>
      <c r="N1" s="140"/>
      <c r="O1" s="138"/>
      <c r="P1" s="137" t="s">
        <v>5</v>
      </c>
      <c r="Q1" s="140"/>
      <c r="R1" s="140"/>
      <c r="S1" s="138"/>
      <c r="T1" s="137" t="s">
        <v>6</v>
      </c>
      <c r="U1" s="140"/>
      <c r="V1" s="140"/>
      <c r="W1" s="138"/>
      <c r="X1" s="140" t="s">
        <v>7</v>
      </c>
      <c r="Y1" s="140"/>
      <c r="Z1" s="140"/>
      <c r="AA1" s="138"/>
    </row>
    <row r="2" spans="1:27" ht="18.75" customHeight="1" thickBot="1">
      <c r="A2" s="1" t="s">
        <v>0</v>
      </c>
      <c r="B2" s="137" t="s">
        <v>1</v>
      </c>
      <c r="C2" s="138"/>
      <c r="D2" s="4" t="s">
        <v>8</v>
      </c>
      <c r="E2" s="5" t="s">
        <v>9</v>
      </c>
      <c r="F2" s="5" t="s">
        <v>11</v>
      </c>
      <c r="G2" s="6" t="s">
        <v>10</v>
      </c>
      <c r="H2" s="16" t="s">
        <v>8</v>
      </c>
      <c r="I2" s="5" t="s">
        <v>9</v>
      </c>
      <c r="J2" s="5" t="s">
        <v>11</v>
      </c>
      <c r="K2" s="6" t="s">
        <v>10</v>
      </c>
      <c r="L2" s="25" t="s">
        <v>8</v>
      </c>
      <c r="M2" s="5" t="s">
        <v>9</v>
      </c>
      <c r="N2" s="5" t="s">
        <v>11</v>
      </c>
      <c r="O2" s="6" t="s">
        <v>10</v>
      </c>
      <c r="P2" s="25" t="s">
        <v>8</v>
      </c>
      <c r="Q2" s="5" t="s">
        <v>9</v>
      </c>
      <c r="R2" s="5" t="s">
        <v>11</v>
      </c>
      <c r="S2" s="6" t="s">
        <v>10</v>
      </c>
      <c r="T2" s="25" t="s">
        <v>8</v>
      </c>
      <c r="U2" s="5" t="s">
        <v>9</v>
      </c>
      <c r="V2" s="5" t="s">
        <v>11</v>
      </c>
      <c r="W2" s="6" t="s">
        <v>10</v>
      </c>
      <c r="X2" s="16" t="s">
        <v>8</v>
      </c>
      <c r="Y2" s="5" t="s">
        <v>9</v>
      </c>
      <c r="Z2" s="5" t="s">
        <v>11</v>
      </c>
      <c r="AA2" s="6" t="s">
        <v>10</v>
      </c>
    </row>
    <row r="3" spans="1:27" ht="15" customHeight="1">
      <c r="A3" s="7" t="s">
        <v>13</v>
      </c>
      <c r="B3" s="10" t="s">
        <v>24</v>
      </c>
      <c r="C3" s="13" t="s">
        <v>36</v>
      </c>
      <c r="D3" s="27">
        <v>10</v>
      </c>
      <c r="E3" s="29">
        <v>12</v>
      </c>
      <c r="F3" s="120">
        <v>24</v>
      </c>
      <c r="G3" s="31">
        <v>7</v>
      </c>
      <c r="H3" s="33">
        <v>14</v>
      </c>
      <c r="I3" s="29">
        <v>16</v>
      </c>
      <c r="J3" s="120">
        <v>9</v>
      </c>
      <c r="K3" s="31">
        <v>15</v>
      </c>
      <c r="L3" s="41">
        <f>D3-H3</f>
        <v>-4</v>
      </c>
      <c r="M3" s="35">
        <f aca="true" t="shared" si="0" ref="M3:O12">E3-I3</f>
        <v>-4</v>
      </c>
      <c r="N3" s="126">
        <f t="shared" si="0"/>
        <v>15</v>
      </c>
      <c r="O3" s="36">
        <f t="shared" si="0"/>
        <v>-8</v>
      </c>
      <c r="P3" s="46">
        <f aca="true" t="shared" si="1" ref="P3:W3">D3/1</f>
        <v>10</v>
      </c>
      <c r="Q3" s="111">
        <f t="shared" si="1"/>
        <v>12</v>
      </c>
      <c r="R3" s="114">
        <f t="shared" si="1"/>
        <v>24</v>
      </c>
      <c r="S3" s="48">
        <f t="shared" si="1"/>
        <v>7</v>
      </c>
      <c r="T3" s="46">
        <f t="shared" si="1"/>
        <v>14</v>
      </c>
      <c r="U3" s="111">
        <f t="shared" si="1"/>
        <v>16</v>
      </c>
      <c r="V3" s="114">
        <f t="shared" si="1"/>
        <v>9</v>
      </c>
      <c r="W3" s="48">
        <f t="shared" si="1"/>
        <v>15</v>
      </c>
      <c r="X3" s="82">
        <f>SUM(P3-T3)</f>
        <v>-4</v>
      </c>
      <c r="Y3" s="47">
        <f>SUM(Q3-U3)</f>
        <v>-4</v>
      </c>
      <c r="Z3" s="132">
        <f>SUM(R3-V3)</f>
        <v>15</v>
      </c>
      <c r="AA3" s="48">
        <f>SUM(S3-W3)</f>
        <v>-8</v>
      </c>
    </row>
    <row r="4" spans="1:27" ht="15" customHeight="1">
      <c r="A4" s="8" t="s">
        <v>14</v>
      </c>
      <c r="B4" s="11" t="s">
        <v>24</v>
      </c>
      <c r="C4" s="14" t="s">
        <v>37</v>
      </c>
      <c r="D4" s="28">
        <v>14</v>
      </c>
      <c r="E4" s="30">
        <v>13</v>
      </c>
      <c r="F4" s="121">
        <v>10</v>
      </c>
      <c r="G4" s="32">
        <v>9</v>
      </c>
      <c r="H4" s="34">
        <v>16</v>
      </c>
      <c r="I4" s="30">
        <v>22</v>
      </c>
      <c r="J4" s="121">
        <v>21</v>
      </c>
      <c r="K4" s="32">
        <v>14</v>
      </c>
      <c r="L4" s="42">
        <f aca="true" t="shared" si="2" ref="L4:L12">D4-H4</f>
        <v>-2</v>
      </c>
      <c r="M4" s="37">
        <f t="shared" si="0"/>
        <v>-9</v>
      </c>
      <c r="N4" s="127">
        <f t="shared" si="0"/>
        <v>-11</v>
      </c>
      <c r="O4" s="38">
        <f t="shared" si="0"/>
        <v>-5</v>
      </c>
      <c r="P4" s="49">
        <f aca="true" t="shared" si="3" ref="P4:W4">(D3+D4)/2</f>
        <v>12</v>
      </c>
      <c r="Q4" s="112">
        <f t="shared" si="3"/>
        <v>12.5</v>
      </c>
      <c r="R4" s="109">
        <f t="shared" si="3"/>
        <v>17</v>
      </c>
      <c r="S4" s="51">
        <f t="shared" si="3"/>
        <v>8</v>
      </c>
      <c r="T4" s="49">
        <f t="shared" si="3"/>
        <v>15</v>
      </c>
      <c r="U4" s="112">
        <f t="shared" si="3"/>
        <v>19</v>
      </c>
      <c r="V4" s="109">
        <f t="shared" si="3"/>
        <v>15</v>
      </c>
      <c r="W4" s="51">
        <f t="shared" si="3"/>
        <v>14.5</v>
      </c>
      <c r="X4" s="83">
        <f aca="true" t="shared" si="4" ref="X4:X12">SUM(P4-T4)</f>
        <v>-3</v>
      </c>
      <c r="Y4" s="50">
        <f aca="true" t="shared" si="5" ref="Y4:Z12">SUM(Q4-U4)</f>
        <v>-6.5</v>
      </c>
      <c r="Z4" s="119">
        <f t="shared" si="5"/>
        <v>2</v>
      </c>
      <c r="AA4" s="51">
        <f aca="true" t="shared" si="6" ref="AA4:AA12">SUM(S4-W4)</f>
        <v>-6.5</v>
      </c>
    </row>
    <row r="5" spans="1:27" ht="15" customHeight="1">
      <c r="A5" s="8" t="s">
        <v>15</v>
      </c>
      <c r="B5" s="11" t="s">
        <v>24</v>
      </c>
      <c r="C5" s="14" t="s">
        <v>38</v>
      </c>
      <c r="D5" s="28">
        <v>15</v>
      </c>
      <c r="E5" s="30">
        <v>8</v>
      </c>
      <c r="F5" s="121">
        <v>23</v>
      </c>
      <c r="G5" s="32">
        <v>15</v>
      </c>
      <c r="H5" s="34">
        <v>6</v>
      </c>
      <c r="I5" s="30">
        <v>6</v>
      </c>
      <c r="J5" s="121">
        <v>9</v>
      </c>
      <c r="K5" s="32">
        <v>14</v>
      </c>
      <c r="L5" s="42">
        <f t="shared" si="2"/>
        <v>9</v>
      </c>
      <c r="M5" s="37">
        <f t="shared" si="0"/>
        <v>2</v>
      </c>
      <c r="N5" s="127">
        <f t="shared" si="0"/>
        <v>14</v>
      </c>
      <c r="O5" s="38">
        <f t="shared" si="0"/>
        <v>1</v>
      </c>
      <c r="P5" s="49">
        <f aca="true" t="shared" si="7" ref="P5:W5">(D3+D4+D5)/3</f>
        <v>13</v>
      </c>
      <c r="Q5" s="112">
        <f t="shared" si="7"/>
        <v>11</v>
      </c>
      <c r="R5" s="109">
        <f t="shared" si="7"/>
        <v>19</v>
      </c>
      <c r="S5" s="51">
        <f t="shared" si="7"/>
        <v>10.333333333333334</v>
      </c>
      <c r="T5" s="49">
        <f t="shared" si="7"/>
        <v>12</v>
      </c>
      <c r="U5" s="112">
        <f t="shared" si="7"/>
        <v>14.666666666666666</v>
      </c>
      <c r="V5" s="109">
        <f t="shared" si="7"/>
        <v>13</v>
      </c>
      <c r="W5" s="51">
        <f t="shared" si="7"/>
        <v>14.333333333333334</v>
      </c>
      <c r="X5" s="83">
        <f t="shared" si="4"/>
        <v>1</v>
      </c>
      <c r="Y5" s="50">
        <f t="shared" si="5"/>
        <v>-3.666666666666666</v>
      </c>
      <c r="Z5" s="119">
        <f t="shared" si="5"/>
        <v>6</v>
      </c>
      <c r="AA5" s="51">
        <f t="shared" si="6"/>
        <v>-4</v>
      </c>
    </row>
    <row r="6" spans="1:27" ht="15" customHeight="1">
      <c r="A6" s="8" t="s">
        <v>16</v>
      </c>
      <c r="B6" s="11" t="s">
        <v>25</v>
      </c>
      <c r="C6" s="14" t="s">
        <v>39</v>
      </c>
      <c r="D6" s="28">
        <v>15</v>
      </c>
      <c r="E6" s="30">
        <v>11</v>
      </c>
      <c r="F6" s="121">
        <v>13</v>
      </c>
      <c r="G6" s="32">
        <v>10</v>
      </c>
      <c r="H6" s="34">
        <v>8</v>
      </c>
      <c r="I6" s="30">
        <v>12</v>
      </c>
      <c r="J6" s="121">
        <v>8</v>
      </c>
      <c r="K6" s="32">
        <v>12</v>
      </c>
      <c r="L6" s="42">
        <f t="shared" si="2"/>
        <v>7</v>
      </c>
      <c r="M6" s="37">
        <f t="shared" si="0"/>
        <v>-1</v>
      </c>
      <c r="N6" s="127">
        <f>F6-J6</f>
        <v>5</v>
      </c>
      <c r="O6" s="38">
        <f t="shared" si="0"/>
        <v>-2</v>
      </c>
      <c r="P6" s="49">
        <f aca="true" t="shared" si="8" ref="P6:W6">(D3+D4+D5+D6)/4</f>
        <v>13.5</v>
      </c>
      <c r="Q6" s="112">
        <f t="shared" si="8"/>
        <v>11</v>
      </c>
      <c r="R6" s="109">
        <f t="shared" si="8"/>
        <v>17.5</v>
      </c>
      <c r="S6" s="51">
        <f t="shared" si="8"/>
        <v>10.25</v>
      </c>
      <c r="T6" s="49">
        <f t="shared" si="8"/>
        <v>11</v>
      </c>
      <c r="U6" s="112">
        <f t="shared" si="8"/>
        <v>14</v>
      </c>
      <c r="V6" s="109">
        <f t="shared" si="8"/>
        <v>11.75</v>
      </c>
      <c r="W6" s="51">
        <f t="shared" si="8"/>
        <v>13.75</v>
      </c>
      <c r="X6" s="83">
        <f t="shared" si="4"/>
        <v>2.5</v>
      </c>
      <c r="Y6" s="50">
        <f t="shared" si="5"/>
        <v>-3</v>
      </c>
      <c r="Z6" s="119">
        <f t="shared" si="5"/>
        <v>5.75</v>
      </c>
      <c r="AA6" s="51">
        <f t="shared" si="6"/>
        <v>-3.5</v>
      </c>
    </row>
    <row r="7" spans="1:27" ht="15" customHeight="1">
      <c r="A7" s="8" t="s">
        <v>18</v>
      </c>
      <c r="B7" s="11" t="s">
        <v>25</v>
      </c>
      <c r="C7" s="14" t="s">
        <v>40</v>
      </c>
      <c r="D7" s="28">
        <v>9</v>
      </c>
      <c r="E7" s="30">
        <v>8</v>
      </c>
      <c r="F7" s="121">
        <v>10</v>
      </c>
      <c r="G7" s="32">
        <v>11</v>
      </c>
      <c r="H7" s="34">
        <v>16</v>
      </c>
      <c r="I7" s="30">
        <v>16</v>
      </c>
      <c r="J7" s="121">
        <v>35</v>
      </c>
      <c r="K7" s="32">
        <v>23</v>
      </c>
      <c r="L7" s="42">
        <f t="shared" si="2"/>
        <v>-7</v>
      </c>
      <c r="M7" s="37">
        <f t="shared" si="0"/>
        <v>-8</v>
      </c>
      <c r="N7" s="127">
        <f t="shared" si="0"/>
        <v>-25</v>
      </c>
      <c r="O7" s="38">
        <f t="shared" si="0"/>
        <v>-12</v>
      </c>
      <c r="P7" s="49">
        <f aca="true" t="shared" si="9" ref="P7:W7">(D3+D4+D5+D6+D7)/5</f>
        <v>12.6</v>
      </c>
      <c r="Q7" s="112">
        <f t="shared" si="9"/>
        <v>10.4</v>
      </c>
      <c r="R7" s="109">
        <f t="shared" si="9"/>
        <v>16</v>
      </c>
      <c r="S7" s="51">
        <f t="shared" si="9"/>
        <v>10.4</v>
      </c>
      <c r="T7" s="49">
        <f t="shared" si="9"/>
        <v>12</v>
      </c>
      <c r="U7" s="112">
        <f t="shared" si="9"/>
        <v>14.4</v>
      </c>
      <c r="V7" s="109">
        <f t="shared" si="9"/>
        <v>16.4</v>
      </c>
      <c r="W7" s="51">
        <f t="shared" si="9"/>
        <v>15.6</v>
      </c>
      <c r="X7" s="83">
        <f t="shared" si="4"/>
        <v>0.5999999999999996</v>
      </c>
      <c r="Y7" s="50">
        <f t="shared" si="5"/>
        <v>-4</v>
      </c>
      <c r="Z7" s="119">
        <f t="shared" si="5"/>
        <v>-0.3999999999999986</v>
      </c>
      <c r="AA7" s="51">
        <f t="shared" si="6"/>
        <v>-5.199999999999999</v>
      </c>
    </row>
    <row r="8" spans="1:27" ht="15" customHeight="1">
      <c r="A8" s="8" t="s">
        <v>19</v>
      </c>
      <c r="B8" s="11" t="s">
        <v>24</v>
      </c>
      <c r="C8" s="14" t="s">
        <v>41</v>
      </c>
      <c r="D8" s="28">
        <v>6</v>
      </c>
      <c r="E8" s="30">
        <v>9</v>
      </c>
      <c r="F8" s="121">
        <v>8</v>
      </c>
      <c r="G8" s="32">
        <v>8</v>
      </c>
      <c r="H8" s="34">
        <v>18</v>
      </c>
      <c r="I8" s="30">
        <v>2</v>
      </c>
      <c r="J8" s="121">
        <v>13</v>
      </c>
      <c r="K8" s="32">
        <v>10</v>
      </c>
      <c r="L8" s="42">
        <f t="shared" si="2"/>
        <v>-12</v>
      </c>
      <c r="M8" s="37">
        <f t="shared" si="0"/>
        <v>7</v>
      </c>
      <c r="N8" s="127">
        <f t="shared" si="0"/>
        <v>-5</v>
      </c>
      <c r="O8" s="38">
        <f t="shared" si="0"/>
        <v>-2</v>
      </c>
      <c r="P8" s="49">
        <f aca="true" t="shared" si="10" ref="P8:W8">(D3+D4+D5+D6+D7+D8)/6</f>
        <v>11.5</v>
      </c>
      <c r="Q8" s="112">
        <f t="shared" si="10"/>
        <v>10.166666666666666</v>
      </c>
      <c r="R8" s="109">
        <f t="shared" si="10"/>
        <v>14.666666666666666</v>
      </c>
      <c r="S8" s="51">
        <f t="shared" si="10"/>
        <v>10</v>
      </c>
      <c r="T8" s="49">
        <f t="shared" si="10"/>
        <v>13</v>
      </c>
      <c r="U8" s="112">
        <f t="shared" si="10"/>
        <v>12.333333333333334</v>
      </c>
      <c r="V8" s="109">
        <f t="shared" si="10"/>
        <v>15.833333333333334</v>
      </c>
      <c r="W8" s="51">
        <f t="shared" si="10"/>
        <v>14.666666666666666</v>
      </c>
      <c r="X8" s="83">
        <f t="shared" si="4"/>
        <v>-1.5</v>
      </c>
      <c r="Y8" s="50">
        <f t="shared" si="5"/>
        <v>-2.166666666666668</v>
      </c>
      <c r="Z8" s="119">
        <f t="shared" si="5"/>
        <v>-1.1666666666666679</v>
      </c>
      <c r="AA8" s="51">
        <f t="shared" si="6"/>
        <v>-4.666666666666666</v>
      </c>
    </row>
    <row r="9" spans="1:30" ht="15" customHeight="1">
      <c r="A9" s="8" t="s">
        <v>20</v>
      </c>
      <c r="B9" s="11" t="s">
        <v>25</v>
      </c>
      <c r="C9" s="14" t="s">
        <v>43</v>
      </c>
      <c r="D9" s="28">
        <v>11</v>
      </c>
      <c r="E9" s="30">
        <v>12</v>
      </c>
      <c r="F9" s="121">
        <v>9</v>
      </c>
      <c r="G9" s="32">
        <v>11</v>
      </c>
      <c r="H9" s="34">
        <v>18</v>
      </c>
      <c r="I9" s="30">
        <v>21</v>
      </c>
      <c r="J9" s="121">
        <v>28</v>
      </c>
      <c r="K9" s="32">
        <v>15</v>
      </c>
      <c r="L9" s="42">
        <f t="shared" si="2"/>
        <v>-7</v>
      </c>
      <c r="M9" s="37">
        <f t="shared" si="0"/>
        <v>-9</v>
      </c>
      <c r="N9" s="127">
        <f>F9-J9</f>
        <v>-19</v>
      </c>
      <c r="O9" s="38">
        <f t="shared" si="0"/>
        <v>-4</v>
      </c>
      <c r="P9" s="49">
        <f aca="true" t="shared" si="11" ref="P9:W9">(D3+D4+D5+D6+D7+D8+D9)/7</f>
        <v>11.428571428571429</v>
      </c>
      <c r="Q9" s="112">
        <f t="shared" si="11"/>
        <v>10.428571428571429</v>
      </c>
      <c r="R9" s="109">
        <f t="shared" si="11"/>
        <v>13.857142857142858</v>
      </c>
      <c r="S9" s="51">
        <f t="shared" si="11"/>
        <v>10.142857142857142</v>
      </c>
      <c r="T9" s="49">
        <f t="shared" si="11"/>
        <v>13.714285714285714</v>
      </c>
      <c r="U9" s="112">
        <f t="shared" si="11"/>
        <v>13.571428571428571</v>
      </c>
      <c r="V9" s="109">
        <f t="shared" si="11"/>
        <v>17.571428571428573</v>
      </c>
      <c r="W9" s="51">
        <f t="shared" si="11"/>
        <v>14.714285714285714</v>
      </c>
      <c r="X9" s="83">
        <f t="shared" si="4"/>
        <v>-2.2857142857142847</v>
      </c>
      <c r="Y9" s="50">
        <f t="shared" si="5"/>
        <v>-3.1428571428571423</v>
      </c>
      <c r="Z9" s="119">
        <f t="shared" si="5"/>
        <v>-3.7142857142857153</v>
      </c>
      <c r="AA9" s="51">
        <f t="shared" si="6"/>
        <v>-4.571428571428571</v>
      </c>
      <c r="AD9" s="39"/>
    </row>
    <row r="10" spans="1:27" ht="15" customHeight="1">
      <c r="A10" s="8" t="s">
        <v>21</v>
      </c>
      <c r="B10" s="11" t="s">
        <v>24</v>
      </c>
      <c r="C10" s="14" t="s">
        <v>42</v>
      </c>
      <c r="D10" s="28">
        <v>14</v>
      </c>
      <c r="E10" s="30">
        <v>16</v>
      </c>
      <c r="F10" s="121">
        <v>17</v>
      </c>
      <c r="G10" s="32">
        <v>15</v>
      </c>
      <c r="H10" s="34">
        <v>18</v>
      </c>
      <c r="I10" s="30">
        <v>12</v>
      </c>
      <c r="J10" s="121">
        <v>19</v>
      </c>
      <c r="K10" s="32">
        <v>18</v>
      </c>
      <c r="L10" s="42">
        <f t="shared" si="2"/>
        <v>-4</v>
      </c>
      <c r="M10" s="37">
        <f t="shared" si="0"/>
        <v>4</v>
      </c>
      <c r="N10" s="127">
        <f t="shared" si="0"/>
        <v>-2</v>
      </c>
      <c r="O10" s="38">
        <f t="shared" si="0"/>
        <v>-3</v>
      </c>
      <c r="P10" s="49">
        <f aca="true" t="shared" si="12" ref="P10:W10">(D3+D4+D5+D6+D7+D8+D9+D10)/8</f>
        <v>11.75</v>
      </c>
      <c r="Q10" s="112">
        <f t="shared" si="12"/>
        <v>11.125</v>
      </c>
      <c r="R10" s="109">
        <f t="shared" si="12"/>
        <v>14.25</v>
      </c>
      <c r="S10" s="51">
        <f t="shared" si="12"/>
        <v>10.75</v>
      </c>
      <c r="T10" s="49">
        <f t="shared" si="12"/>
        <v>14.25</v>
      </c>
      <c r="U10" s="112">
        <f t="shared" si="12"/>
        <v>13.375</v>
      </c>
      <c r="V10" s="109">
        <f t="shared" si="12"/>
        <v>17.75</v>
      </c>
      <c r="W10" s="51">
        <f t="shared" si="12"/>
        <v>15.125</v>
      </c>
      <c r="X10" s="83">
        <f t="shared" si="4"/>
        <v>-2.5</v>
      </c>
      <c r="Y10" s="50">
        <f t="shared" si="5"/>
        <v>-2.25</v>
      </c>
      <c r="Z10" s="119">
        <f t="shared" si="5"/>
        <v>-3.5</v>
      </c>
      <c r="AA10" s="51">
        <f t="shared" si="6"/>
        <v>-4.375</v>
      </c>
    </row>
    <row r="11" spans="1:27" ht="15" customHeight="1">
      <c r="A11" s="8" t="s">
        <v>22</v>
      </c>
      <c r="B11" s="11" t="s">
        <v>25</v>
      </c>
      <c r="C11" s="14" t="s">
        <v>44</v>
      </c>
      <c r="D11" s="28">
        <v>18</v>
      </c>
      <c r="E11" s="30">
        <v>13</v>
      </c>
      <c r="F11" s="121">
        <v>16</v>
      </c>
      <c r="G11" s="32">
        <v>13</v>
      </c>
      <c r="H11" s="34">
        <v>15</v>
      </c>
      <c r="I11" s="30">
        <v>20</v>
      </c>
      <c r="J11" s="121">
        <v>7</v>
      </c>
      <c r="K11" s="32">
        <v>10</v>
      </c>
      <c r="L11" s="42">
        <f t="shared" si="2"/>
        <v>3</v>
      </c>
      <c r="M11" s="37">
        <f t="shared" si="0"/>
        <v>-7</v>
      </c>
      <c r="N11" s="127">
        <f t="shared" si="0"/>
        <v>9</v>
      </c>
      <c r="O11" s="38">
        <f t="shared" si="0"/>
        <v>3</v>
      </c>
      <c r="P11" s="49">
        <f aca="true" t="shared" si="13" ref="P11:W11">(D3+D4+D5+D6+D7+D8+D9+D10+D11)/9</f>
        <v>12.444444444444445</v>
      </c>
      <c r="Q11" s="112">
        <f t="shared" si="13"/>
        <v>11.333333333333334</v>
      </c>
      <c r="R11" s="109">
        <f t="shared" si="13"/>
        <v>14.444444444444445</v>
      </c>
      <c r="S11" s="51">
        <f t="shared" si="13"/>
        <v>11</v>
      </c>
      <c r="T11" s="49">
        <f t="shared" si="13"/>
        <v>14.333333333333334</v>
      </c>
      <c r="U11" s="112">
        <f t="shared" si="13"/>
        <v>14.11111111111111</v>
      </c>
      <c r="V11" s="109">
        <f t="shared" si="13"/>
        <v>16.555555555555557</v>
      </c>
      <c r="W11" s="51">
        <f t="shared" si="13"/>
        <v>14.555555555555555</v>
      </c>
      <c r="X11" s="83">
        <f t="shared" si="4"/>
        <v>-1.8888888888888893</v>
      </c>
      <c r="Y11" s="50">
        <f t="shared" si="5"/>
        <v>-2.777777777777777</v>
      </c>
      <c r="Z11" s="119">
        <f t="shared" si="5"/>
        <v>-2.1111111111111125</v>
      </c>
      <c r="AA11" s="51">
        <f t="shared" si="6"/>
        <v>-3.5555555555555554</v>
      </c>
    </row>
    <row r="12" spans="1:27" ht="15" customHeight="1" thickBot="1">
      <c r="A12" s="9" t="s">
        <v>49</v>
      </c>
      <c r="B12" s="12" t="s">
        <v>24</v>
      </c>
      <c r="C12" s="15" t="s">
        <v>45</v>
      </c>
      <c r="D12" s="58">
        <v>12</v>
      </c>
      <c r="E12" s="59">
        <v>14</v>
      </c>
      <c r="F12" s="122">
        <v>13</v>
      </c>
      <c r="G12" s="60">
        <v>23</v>
      </c>
      <c r="H12" s="61">
        <v>10</v>
      </c>
      <c r="I12" s="59">
        <v>20</v>
      </c>
      <c r="J12" s="122">
        <v>14</v>
      </c>
      <c r="K12" s="62">
        <v>11</v>
      </c>
      <c r="L12" s="43">
        <f t="shared" si="2"/>
        <v>2</v>
      </c>
      <c r="M12" s="44">
        <f t="shared" si="0"/>
        <v>-6</v>
      </c>
      <c r="N12" s="128">
        <f t="shared" si="0"/>
        <v>-1</v>
      </c>
      <c r="O12" s="45">
        <f t="shared" si="0"/>
        <v>12</v>
      </c>
      <c r="P12" s="52">
        <f aca="true" t="shared" si="14" ref="P12:W12">(D3+D4+D5+D6+D7+D8+D9+D10+D11+D12)/10</f>
        <v>12.4</v>
      </c>
      <c r="Q12" s="113">
        <f t="shared" si="14"/>
        <v>11.6</v>
      </c>
      <c r="R12" s="110">
        <f t="shared" si="14"/>
        <v>14.3</v>
      </c>
      <c r="S12" s="53">
        <f t="shared" si="14"/>
        <v>12.2</v>
      </c>
      <c r="T12" s="52">
        <f t="shared" si="14"/>
        <v>13.9</v>
      </c>
      <c r="U12" s="113">
        <f t="shared" si="14"/>
        <v>14.7</v>
      </c>
      <c r="V12" s="110">
        <f t="shared" si="14"/>
        <v>16.3</v>
      </c>
      <c r="W12" s="53">
        <f t="shared" si="14"/>
        <v>14.2</v>
      </c>
      <c r="X12" s="84">
        <f t="shared" si="4"/>
        <v>-1.5</v>
      </c>
      <c r="Y12" s="85">
        <f t="shared" si="5"/>
        <v>-3.0999999999999996</v>
      </c>
      <c r="Z12" s="133">
        <f t="shared" si="5"/>
        <v>-2</v>
      </c>
      <c r="AA12" s="53">
        <f t="shared" si="6"/>
        <v>-2</v>
      </c>
    </row>
    <row r="13" spans="1:27" ht="30" customHeight="1" thickBot="1">
      <c r="A13" s="139"/>
      <c r="B13" s="139"/>
      <c r="C13" s="2" t="s">
        <v>12</v>
      </c>
      <c r="D13" s="24">
        <f aca="true" t="shared" si="15" ref="D13:O13">SUM(D3:D12)</f>
        <v>124</v>
      </c>
      <c r="E13" s="26">
        <f t="shared" si="15"/>
        <v>116</v>
      </c>
      <c r="F13" s="123">
        <f t="shared" si="15"/>
        <v>143</v>
      </c>
      <c r="G13" s="3">
        <f t="shared" si="15"/>
        <v>122</v>
      </c>
      <c r="H13" s="23">
        <f t="shared" si="15"/>
        <v>139</v>
      </c>
      <c r="I13" s="26">
        <f t="shared" si="15"/>
        <v>147</v>
      </c>
      <c r="J13" s="120">
        <f t="shared" si="15"/>
        <v>163</v>
      </c>
      <c r="K13" s="3">
        <f t="shared" si="15"/>
        <v>142</v>
      </c>
      <c r="L13" s="23">
        <f t="shared" si="15"/>
        <v>-15</v>
      </c>
      <c r="M13" s="26">
        <f t="shared" si="15"/>
        <v>-31</v>
      </c>
      <c r="N13" s="123">
        <f t="shared" si="15"/>
        <v>-20</v>
      </c>
      <c r="O13" s="3">
        <f t="shared" si="15"/>
        <v>-20</v>
      </c>
      <c r="P13" s="116">
        <f aca="true" t="shared" si="16" ref="P13:AA13">P12/1</f>
        <v>12.4</v>
      </c>
      <c r="Q13" s="86">
        <f t="shared" si="16"/>
        <v>11.6</v>
      </c>
      <c r="R13" s="117">
        <f t="shared" si="16"/>
        <v>14.3</v>
      </c>
      <c r="S13" s="118">
        <f t="shared" si="16"/>
        <v>12.2</v>
      </c>
      <c r="T13" s="116">
        <f t="shared" si="16"/>
        <v>13.9</v>
      </c>
      <c r="U13" s="86">
        <f t="shared" si="16"/>
        <v>14.7</v>
      </c>
      <c r="V13" s="117">
        <f t="shared" si="16"/>
        <v>16.3</v>
      </c>
      <c r="W13" s="118">
        <f t="shared" si="16"/>
        <v>14.2</v>
      </c>
      <c r="X13" s="116">
        <f t="shared" si="16"/>
        <v>-1.5</v>
      </c>
      <c r="Y13" s="86">
        <f t="shared" si="16"/>
        <v>-3.0999999999999996</v>
      </c>
      <c r="Z13" s="117">
        <f t="shared" si="16"/>
        <v>-2</v>
      </c>
      <c r="AA13" s="118">
        <f t="shared" si="16"/>
        <v>-2</v>
      </c>
    </row>
    <row r="14" spans="1:27" ht="18.75" thickBot="1">
      <c r="A14" s="1" t="s">
        <v>0</v>
      </c>
      <c r="B14" s="137" t="s">
        <v>1</v>
      </c>
      <c r="C14" s="138"/>
      <c r="D14" s="4" t="s">
        <v>8</v>
      </c>
      <c r="E14" s="5" t="s">
        <v>9</v>
      </c>
      <c r="F14" s="5" t="s">
        <v>11</v>
      </c>
      <c r="G14" s="6" t="s">
        <v>10</v>
      </c>
      <c r="H14" s="16" t="s">
        <v>8</v>
      </c>
      <c r="I14" s="5" t="s">
        <v>9</v>
      </c>
      <c r="J14" s="5" t="s">
        <v>11</v>
      </c>
      <c r="K14" s="6" t="s">
        <v>10</v>
      </c>
      <c r="L14" s="16" t="s">
        <v>8</v>
      </c>
      <c r="M14" s="5" t="s">
        <v>9</v>
      </c>
      <c r="N14" s="5" t="s">
        <v>11</v>
      </c>
      <c r="O14" s="6" t="s">
        <v>10</v>
      </c>
      <c r="P14" s="16" t="s">
        <v>8</v>
      </c>
      <c r="Q14" s="5" t="s">
        <v>9</v>
      </c>
      <c r="R14" s="5" t="s">
        <v>11</v>
      </c>
      <c r="S14" s="6" t="s">
        <v>10</v>
      </c>
      <c r="T14" s="16" t="s">
        <v>8</v>
      </c>
      <c r="U14" s="5" t="s">
        <v>9</v>
      </c>
      <c r="V14" s="5" t="s">
        <v>11</v>
      </c>
      <c r="W14" s="6" t="s">
        <v>10</v>
      </c>
      <c r="X14" s="16" t="s">
        <v>8</v>
      </c>
      <c r="Y14" s="5" t="s">
        <v>9</v>
      </c>
      <c r="Z14" s="5" t="s">
        <v>11</v>
      </c>
      <c r="AA14" s="6" t="s">
        <v>10</v>
      </c>
    </row>
    <row r="15" spans="1:27" ht="15" customHeight="1">
      <c r="A15" s="7" t="s">
        <v>26</v>
      </c>
      <c r="B15" s="10" t="s">
        <v>25</v>
      </c>
      <c r="C15" s="13" t="s">
        <v>36</v>
      </c>
      <c r="D15" s="27">
        <v>8</v>
      </c>
      <c r="E15" s="29">
        <v>9</v>
      </c>
      <c r="F15" s="126">
        <v>6</v>
      </c>
      <c r="G15" s="31">
        <v>15</v>
      </c>
      <c r="H15" s="33">
        <v>20</v>
      </c>
      <c r="I15" s="29">
        <v>9</v>
      </c>
      <c r="J15" s="126">
        <v>22</v>
      </c>
      <c r="K15" s="31">
        <v>5</v>
      </c>
      <c r="L15" s="63">
        <f aca="true" t="shared" si="17" ref="L15:L24">D15-H15</f>
        <v>-12</v>
      </c>
      <c r="M15" s="67">
        <f aca="true" t="shared" si="18" ref="M15:O24">E15-I15</f>
        <v>0</v>
      </c>
      <c r="N15" s="129">
        <f t="shared" si="18"/>
        <v>-16</v>
      </c>
      <c r="O15" s="36">
        <f t="shared" si="18"/>
        <v>10</v>
      </c>
      <c r="P15" s="46">
        <f aca="true" t="shared" si="19" ref="P15:W15">D15/1</f>
        <v>8</v>
      </c>
      <c r="Q15" s="111">
        <f t="shared" si="19"/>
        <v>9</v>
      </c>
      <c r="R15" s="114">
        <f t="shared" si="19"/>
        <v>6</v>
      </c>
      <c r="S15" s="48">
        <f t="shared" si="19"/>
        <v>15</v>
      </c>
      <c r="T15" s="46">
        <f t="shared" si="19"/>
        <v>20</v>
      </c>
      <c r="U15" s="111">
        <f t="shared" si="19"/>
        <v>9</v>
      </c>
      <c r="V15" s="114">
        <f t="shared" si="19"/>
        <v>22</v>
      </c>
      <c r="W15" s="115">
        <f t="shared" si="19"/>
        <v>5</v>
      </c>
      <c r="X15" s="134">
        <f>SUM(P15-T15)</f>
        <v>-12</v>
      </c>
      <c r="Y15" s="47">
        <f>SUM(Q15-U15)</f>
        <v>0</v>
      </c>
      <c r="Z15" s="135">
        <f>SUM(R15-V15)</f>
        <v>-16</v>
      </c>
      <c r="AA15" s="48">
        <f>SUM(S15-W15)</f>
        <v>10</v>
      </c>
    </row>
    <row r="16" spans="1:27" ht="15" customHeight="1">
      <c r="A16" s="8" t="s">
        <v>27</v>
      </c>
      <c r="B16" s="11" t="s">
        <v>25</v>
      </c>
      <c r="C16" s="14" t="s">
        <v>37</v>
      </c>
      <c r="D16" s="28">
        <v>19</v>
      </c>
      <c r="E16" s="30">
        <v>17</v>
      </c>
      <c r="F16" s="121">
        <v>15</v>
      </c>
      <c r="G16" s="32">
        <v>9</v>
      </c>
      <c r="H16" s="34">
        <v>21</v>
      </c>
      <c r="I16" s="30">
        <v>22</v>
      </c>
      <c r="J16" s="121">
        <v>20</v>
      </c>
      <c r="K16" s="32">
        <v>19</v>
      </c>
      <c r="L16" s="64">
        <f t="shared" si="17"/>
        <v>-2</v>
      </c>
      <c r="M16" s="68">
        <f aca="true" t="shared" si="20" ref="M16:M24">E16-I16</f>
        <v>-5</v>
      </c>
      <c r="N16" s="130">
        <f t="shared" si="18"/>
        <v>-5</v>
      </c>
      <c r="O16" s="38">
        <f t="shared" si="18"/>
        <v>-10</v>
      </c>
      <c r="P16" s="49">
        <f aca="true" t="shared" si="21" ref="P16:W16">(D15+D16)/2</f>
        <v>13.5</v>
      </c>
      <c r="Q16" s="112">
        <f t="shared" si="21"/>
        <v>13</v>
      </c>
      <c r="R16" s="109">
        <f t="shared" si="21"/>
        <v>10.5</v>
      </c>
      <c r="S16" s="51">
        <f t="shared" si="21"/>
        <v>12</v>
      </c>
      <c r="T16" s="49">
        <f t="shared" si="21"/>
        <v>20.5</v>
      </c>
      <c r="U16" s="112">
        <f t="shared" si="21"/>
        <v>15.5</v>
      </c>
      <c r="V16" s="109">
        <f t="shared" si="21"/>
        <v>21</v>
      </c>
      <c r="W16" s="51">
        <f t="shared" si="21"/>
        <v>12</v>
      </c>
      <c r="X16" s="83">
        <f aca="true" t="shared" si="22" ref="X16:X24">SUM(P16-T16)</f>
        <v>-7</v>
      </c>
      <c r="Y16" s="50">
        <f aca="true" t="shared" si="23" ref="Y16:Y24">SUM(Q16-U16)</f>
        <v>-2.5</v>
      </c>
      <c r="Z16" s="136">
        <f aca="true" t="shared" si="24" ref="Z16:Z24">SUM(R16-V16)</f>
        <v>-10.5</v>
      </c>
      <c r="AA16" s="51">
        <f aca="true" t="shared" si="25" ref="AA16:AA24">SUM(S16-W16)</f>
        <v>0</v>
      </c>
    </row>
    <row r="17" spans="1:27" ht="15" customHeight="1">
      <c r="A17" s="8" t="s">
        <v>28</v>
      </c>
      <c r="B17" s="11" t="s">
        <v>25</v>
      </c>
      <c r="C17" s="14" t="s">
        <v>38</v>
      </c>
      <c r="D17" s="28">
        <v>18</v>
      </c>
      <c r="E17" s="30">
        <v>17</v>
      </c>
      <c r="F17" s="121">
        <v>17</v>
      </c>
      <c r="G17" s="32">
        <v>29</v>
      </c>
      <c r="H17" s="34">
        <v>12</v>
      </c>
      <c r="I17" s="30">
        <v>14</v>
      </c>
      <c r="J17" s="121">
        <v>11</v>
      </c>
      <c r="K17" s="32">
        <v>1</v>
      </c>
      <c r="L17" s="64">
        <f t="shared" si="17"/>
        <v>6</v>
      </c>
      <c r="M17" s="68">
        <f t="shared" si="20"/>
        <v>3</v>
      </c>
      <c r="N17" s="130">
        <f t="shared" si="18"/>
        <v>6</v>
      </c>
      <c r="O17" s="38">
        <f t="shared" si="18"/>
        <v>28</v>
      </c>
      <c r="P17" s="49">
        <f aca="true" t="shared" si="26" ref="P17:W17">(D15+D16+D17)/3</f>
        <v>15</v>
      </c>
      <c r="Q17" s="112">
        <f t="shared" si="26"/>
        <v>14.333333333333334</v>
      </c>
      <c r="R17" s="109">
        <f t="shared" si="26"/>
        <v>12.666666666666666</v>
      </c>
      <c r="S17" s="51">
        <f t="shared" si="26"/>
        <v>17.666666666666668</v>
      </c>
      <c r="T17" s="49">
        <f t="shared" si="26"/>
        <v>17.666666666666668</v>
      </c>
      <c r="U17" s="112">
        <f t="shared" si="26"/>
        <v>15</v>
      </c>
      <c r="V17" s="109">
        <f t="shared" si="26"/>
        <v>17.666666666666668</v>
      </c>
      <c r="W17" s="51">
        <f t="shared" si="26"/>
        <v>8.333333333333334</v>
      </c>
      <c r="X17" s="83">
        <f t="shared" si="22"/>
        <v>-2.666666666666668</v>
      </c>
      <c r="Y17" s="50">
        <f t="shared" si="23"/>
        <v>-0.6666666666666661</v>
      </c>
      <c r="Z17" s="119">
        <f t="shared" si="24"/>
        <v>-5.000000000000002</v>
      </c>
      <c r="AA17" s="51">
        <f t="shared" si="25"/>
        <v>9.333333333333334</v>
      </c>
    </row>
    <row r="18" spans="1:27" ht="15" customHeight="1">
      <c r="A18" s="8" t="s">
        <v>29</v>
      </c>
      <c r="B18" s="11" t="s">
        <v>24</v>
      </c>
      <c r="C18" s="14" t="s">
        <v>39</v>
      </c>
      <c r="D18" s="28">
        <v>19</v>
      </c>
      <c r="E18" s="30">
        <v>9</v>
      </c>
      <c r="F18" s="121">
        <v>16</v>
      </c>
      <c r="G18" s="32">
        <v>16</v>
      </c>
      <c r="H18" s="34">
        <v>14</v>
      </c>
      <c r="I18" s="30">
        <v>7</v>
      </c>
      <c r="J18" s="121">
        <v>5</v>
      </c>
      <c r="K18" s="32">
        <v>17</v>
      </c>
      <c r="L18" s="64">
        <f t="shared" si="17"/>
        <v>5</v>
      </c>
      <c r="M18" s="68">
        <f t="shared" si="20"/>
        <v>2</v>
      </c>
      <c r="N18" s="130">
        <f t="shared" si="18"/>
        <v>11</v>
      </c>
      <c r="O18" s="38">
        <f t="shared" si="18"/>
        <v>-1</v>
      </c>
      <c r="P18" s="49">
        <f aca="true" t="shared" si="27" ref="P18:W18">(D15+D16+D17+D18)/4</f>
        <v>16</v>
      </c>
      <c r="Q18" s="112">
        <f t="shared" si="27"/>
        <v>13</v>
      </c>
      <c r="R18" s="109">
        <f t="shared" si="27"/>
        <v>13.5</v>
      </c>
      <c r="S18" s="51">
        <f t="shared" si="27"/>
        <v>17.25</v>
      </c>
      <c r="T18" s="49">
        <f t="shared" si="27"/>
        <v>16.75</v>
      </c>
      <c r="U18" s="112">
        <f t="shared" si="27"/>
        <v>13</v>
      </c>
      <c r="V18" s="109">
        <f t="shared" si="27"/>
        <v>14.5</v>
      </c>
      <c r="W18" s="51">
        <f t="shared" si="27"/>
        <v>10.5</v>
      </c>
      <c r="X18" s="83">
        <f t="shared" si="22"/>
        <v>-0.75</v>
      </c>
      <c r="Y18" s="50">
        <f t="shared" si="23"/>
        <v>0</v>
      </c>
      <c r="Z18" s="119">
        <f t="shared" si="24"/>
        <v>-1</v>
      </c>
      <c r="AA18" s="51">
        <f t="shared" si="25"/>
        <v>6.75</v>
      </c>
    </row>
    <row r="19" spans="1:27" ht="15" customHeight="1">
      <c r="A19" s="8" t="s">
        <v>31</v>
      </c>
      <c r="B19" s="11" t="s">
        <v>24</v>
      </c>
      <c r="C19" s="14" t="s">
        <v>40</v>
      </c>
      <c r="D19" s="28">
        <v>9</v>
      </c>
      <c r="E19" s="30">
        <v>12</v>
      </c>
      <c r="F19" s="121">
        <v>13</v>
      </c>
      <c r="G19" s="32">
        <v>19</v>
      </c>
      <c r="H19" s="34">
        <v>20</v>
      </c>
      <c r="I19" s="30">
        <v>11</v>
      </c>
      <c r="J19" s="121">
        <v>16</v>
      </c>
      <c r="K19" s="32">
        <v>18</v>
      </c>
      <c r="L19" s="64">
        <f t="shared" si="17"/>
        <v>-11</v>
      </c>
      <c r="M19" s="68">
        <f t="shared" si="20"/>
        <v>1</v>
      </c>
      <c r="N19" s="130">
        <f t="shared" si="18"/>
        <v>-3</v>
      </c>
      <c r="O19" s="38">
        <f aca="true" t="shared" si="28" ref="O19:O24">G19-K19</f>
        <v>1</v>
      </c>
      <c r="P19" s="49">
        <f aca="true" t="shared" si="29" ref="P19:W19">(D15+D16+D17+D18+D19)/5</f>
        <v>14.6</v>
      </c>
      <c r="Q19" s="112">
        <f t="shared" si="29"/>
        <v>12.8</v>
      </c>
      <c r="R19" s="109">
        <f t="shared" si="29"/>
        <v>13.4</v>
      </c>
      <c r="S19" s="51">
        <f t="shared" si="29"/>
        <v>17.6</v>
      </c>
      <c r="T19" s="49">
        <f t="shared" si="29"/>
        <v>17.4</v>
      </c>
      <c r="U19" s="112">
        <f t="shared" si="29"/>
        <v>12.6</v>
      </c>
      <c r="V19" s="109">
        <f t="shared" si="29"/>
        <v>14.8</v>
      </c>
      <c r="W19" s="51">
        <f t="shared" si="29"/>
        <v>12</v>
      </c>
      <c r="X19" s="83">
        <f t="shared" si="22"/>
        <v>-2.799999999999999</v>
      </c>
      <c r="Y19" s="50">
        <f t="shared" si="23"/>
        <v>0.20000000000000107</v>
      </c>
      <c r="Z19" s="119">
        <f t="shared" si="24"/>
        <v>-1.4000000000000004</v>
      </c>
      <c r="AA19" s="51">
        <f t="shared" si="25"/>
        <v>5.600000000000001</v>
      </c>
    </row>
    <row r="20" spans="1:27" ht="15" customHeight="1">
      <c r="A20" s="8" t="s">
        <v>32</v>
      </c>
      <c r="B20" s="11" t="s">
        <v>25</v>
      </c>
      <c r="C20" s="14" t="s">
        <v>41</v>
      </c>
      <c r="D20" s="28">
        <v>20</v>
      </c>
      <c r="E20" s="30">
        <v>13</v>
      </c>
      <c r="F20" s="121">
        <v>10</v>
      </c>
      <c r="G20" s="32">
        <v>14</v>
      </c>
      <c r="H20" s="34">
        <v>16</v>
      </c>
      <c r="I20" s="30">
        <v>13</v>
      </c>
      <c r="J20" s="121">
        <v>21</v>
      </c>
      <c r="K20" s="32">
        <v>26</v>
      </c>
      <c r="L20" s="64">
        <f t="shared" si="17"/>
        <v>4</v>
      </c>
      <c r="M20" s="68">
        <f t="shared" si="20"/>
        <v>0</v>
      </c>
      <c r="N20" s="130">
        <f t="shared" si="18"/>
        <v>-11</v>
      </c>
      <c r="O20" s="38">
        <f t="shared" si="28"/>
        <v>-12</v>
      </c>
      <c r="P20" s="49">
        <f aca="true" t="shared" si="30" ref="P20:W20">(D15+D16+D17+D18+D19+D20)/6</f>
        <v>15.5</v>
      </c>
      <c r="Q20" s="112">
        <f t="shared" si="30"/>
        <v>12.833333333333334</v>
      </c>
      <c r="R20" s="109">
        <f t="shared" si="30"/>
        <v>12.833333333333334</v>
      </c>
      <c r="S20" s="51">
        <f t="shared" si="30"/>
        <v>17</v>
      </c>
      <c r="T20" s="49">
        <f t="shared" si="30"/>
        <v>17.166666666666668</v>
      </c>
      <c r="U20" s="112">
        <f t="shared" si="30"/>
        <v>12.666666666666666</v>
      </c>
      <c r="V20" s="109">
        <f t="shared" si="30"/>
        <v>15.833333333333334</v>
      </c>
      <c r="W20" s="51">
        <f t="shared" si="30"/>
        <v>14.333333333333334</v>
      </c>
      <c r="X20" s="83">
        <f t="shared" si="22"/>
        <v>-1.6666666666666679</v>
      </c>
      <c r="Y20" s="50">
        <f t="shared" si="23"/>
        <v>0.16666666666666785</v>
      </c>
      <c r="Z20" s="119">
        <f t="shared" si="24"/>
        <v>-3</v>
      </c>
      <c r="AA20" s="51">
        <f t="shared" si="25"/>
        <v>2.666666666666666</v>
      </c>
    </row>
    <row r="21" spans="1:27" ht="15" customHeight="1">
      <c r="A21" s="8" t="s">
        <v>33</v>
      </c>
      <c r="B21" s="11" t="s">
        <v>24</v>
      </c>
      <c r="C21" s="14" t="s">
        <v>43</v>
      </c>
      <c r="D21" s="28">
        <v>11</v>
      </c>
      <c r="E21" s="30">
        <v>15</v>
      </c>
      <c r="F21" s="121">
        <v>14</v>
      </c>
      <c r="G21" s="32">
        <v>19</v>
      </c>
      <c r="H21" s="34">
        <v>18</v>
      </c>
      <c r="I21" s="30">
        <v>11</v>
      </c>
      <c r="J21" s="121">
        <v>7</v>
      </c>
      <c r="K21" s="32">
        <v>18</v>
      </c>
      <c r="L21" s="64">
        <f t="shared" si="17"/>
        <v>-7</v>
      </c>
      <c r="M21" s="68">
        <f t="shared" si="20"/>
        <v>4</v>
      </c>
      <c r="N21" s="130">
        <f t="shared" si="18"/>
        <v>7</v>
      </c>
      <c r="O21" s="38">
        <f t="shared" si="28"/>
        <v>1</v>
      </c>
      <c r="P21" s="49">
        <f aca="true" t="shared" si="31" ref="P21:W21">(D15+D16+D17+D18+D19+D20+D21)/7</f>
        <v>14.857142857142858</v>
      </c>
      <c r="Q21" s="112">
        <f t="shared" si="31"/>
        <v>13.142857142857142</v>
      </c>
      <c r="R21" s="109">
        <f t="shared" si="31"/>
        <v>13</v>
      </c>
      <c r="S21" s="51">
        <f t="shared" si="31"/>
        <v>17.285714285714285</v>
      </c>
      <c r="T21" s="49">
        <f t="shared" si="31"/>
        <v>17.285714285714285</v>
      </c>
      <c r="U21" s="112">
        <f t="shared" si="31"/>
        <v>12.428571428571429</v>
      </c>
      <c r="V21" s="109">
        <f t="shared" si="31"/>
        <v>14.571428571428571</v>
      </c>
      <c r="W21" s="51">
        <f t="shared" si="31"/>
        <v>14.857142857142858</v>
      </c>
      <c r="X21" s="83">
        <f t="shared" si="22"/>
        <v>-2.428571428571427</v>
      </c>
      <c r="Y21" s="50">
        <f t="shared" si="23"/>
        <v>0.7142857142857135</v>
      </c>
      <c r="Z21" s="119">
        <f t="shared" si="24"/>
        <v>-1.5714285714285712</v>
      </c>
      <c r="AA21" s="51">
        <f t="shared" si="25"/>
        <v>2.428571428571427</v>
      </c>
    </row>
    <row r="22" spans="1:27" ht="15" customHeight="1">
      <c r="A22" s="8" t="s">
        <v>34</v>
      </c>
      <c r="B22" s="11" t="s">
        <v>25</v>
      </c>
      <c r="C22" s="14" t="s">
        <v>42</v>
      </c>
      <c r="D22" s="28">
        <v>11</v>
      </c>
      <c r="E22" s="30">
        <v>18</v>
      </c>
      <c r="F22" s="121">
        <v>14</v>
      </c>
      <c r="G22" s="32">
        <v>11</v>
      </c>
      <c r="H22" s="34">
        <v>12</v>
      </c>
      <c r="I22" s="30">
        <v>12</v>
      </c>
      <c r="J22" s="121">
        <v>25</v>
      </c>
      <c r="K22" s="32">
        <v>21</v>
      </c>
      <c r="L22" s="64">
        <f t="shared" si="17"/>
        <v>-1</v>
      </c>
      <c r="M22" s="68">
        <f t="shared" si="20"/>
        <v>6</v>
      </c>
      <c r="N22" s="130">
        <f t="shared" si="18"/>
        <v>-11</v>
      </c>
      <c r="O22" s="38">
        <f t="shared" si="28"/>
        <v>-10</v>
      </c>
      <c r="P22" s="49">
        <f aca="true" t="shared" si="32" ref="P22:W22">(D15+D16+D17+D18+D19+D20+D21+D22)/8</f>
        <v>14.375</v>
      </c>
      <c r="Q22" s="112">
        <f t="shared" si="32"/>
        <v>13.75</v>
      </c>
      <c r="R22" s="109">
        <f t="shared" si="32"/>
        <v>13.125</v>
      </c>
      <c r="S22" s="51">
        <f t="shared" si="32"/>
        <v>16.5</v>
      </c>
      <c r="T22" s="49">
        <f t="shared" si="32"/>
        <v>16.625</v>
      </c>
      <c r="U22" s="112">
        <f t="shared" si="32"/>
        <v>12.375</v>
      </c>
      <c r="V22" s="109">
        <f t="shared" si="32"/>
        <v>15.875</v>
      </c>
      <c r="W22" s="51">
        <f t="shared" si="32"/>
        <v>15.625</v>
      </c>
      <c r="X22" s="83">
        <f t="shared" si="22"/>
        <v>-2.25</v>
      </c>
      <c r="Y22" s="50">
        <f t="shared" si="23"/>
        <v>1.375</v>
      </c>
      <c r="Z22" s="119">
        <f t="shared" si="24"/>
        <v>-2.75</v>
      </c>
      <c r="AA22" s="51">
        <f t="shared" si="25"/>
        <v>0.875</v>
      </c>
    </row>
    <row r="23" spans="1:27" ht="15" customHeight="1">
      <c r="A23" s="8" t="s">
        <v>35</v>
      </c>
      <c r="B23" s="11" t="s">
        <v>24</v>
      </c>
      <c r="C23" s="14" t="s">
        <v>44</v>
      </c>
      <c r="D23" s="28">
        <v>22</v>
      </c>
      <c r="E23" s="30">
        <v>16</v>
      </c>
      <c r="F23" s="121">
        <v>27</v>
      </c>
      <c r="G23" s="32">
        <v>20</v>
      </c>
      <c r="H23" s="34">
        <v>13</v>
      </c>
      <c r="I23" s="30">
        <v>22</v>
      </c>
      <c r="J23" s="121">
        <v>15</v>
      </c>
      <c r="K23" s="32">
        <v>20</v>
      </c>
      <c r="L23" s="64">
        <f t="shared" si="17"/>
        <v>9</v>
      </c>
      <c r="M23" s="68">
        <f t="shared" si="20"/>
        <v>-6</v>
      </c>
      <c r="N23" s="130">
        <f t="shared" si="18"/>
        <v>12</v>
      </c>
      <c r="O23" s="38">
        <f t="shared" si="28"/>
        <v>0</v>
      </c>
      <c r="P23" s="49">
        <f aca="true" t="shared" si="33" ref="P23:W23">(D15+D16+D17+D18+D19+D20+D21+D22+D23)/9</f>
        <v>15.222222222222221</v>
      </c>
      <c r="Q23" s="112">
        <f t="shared" si="33"/>
        <v>14</v>
      </c>
      <c r="R23" s="109">
        <f t="shared" si="33"/>
        <v>14.666666666666666</v>
      </c>
      <c r="S23" s="51">
        <f t="shared" si="33"/>
        <v>16.88888888888889</v>
      </c>
      <c r="T23" s="49">
        <f t="shared" si="33"/>
        <v>16.22222222222222</v>
      </c>
      <c r="U23" s="112">
        <f t="shared" si="33"/>
        <v>13.444444444444445</v>
      </c>
      <c r="V23" s="109">
        <f t="shared" si="33"/>
        <v>15.777777777777779</v>
      </c>
      <c r="W23" s="51">
        <f t="shared" si="33"/>
        <v>16.11111111111111</v>
      </c>
      <c r="X23" s="83">
        <f t="shared" si="22"/>
        <v>-1</v>
      </c>
      <c r="Y23" s="50">
        <f t="shared" si="23"/>
        <v>0.5555555555555554</v>
      </c>
      <c r="Z23" s="119">
        <f t="shared" si="24"/>
        <v>-1.1111111111111125</v>
      </c>
      <c r="AA23" s="51">
        <f t="shared" si="25"/>
        <v>0.7777777777777786</v>
      </c>
    </row>
    <row r="24" spans="1:27" ht="15" customHeight="1" thickBot="1">
      <c r="A24" s="9" t="s">
        <v>48</v>
      </c>
      <c r="B24" s="12" t="s">
        <v>25</v>
      </c>
      <c r="C24" s="15" t="s">
        <v>45</v>
      </c>
      <c r="D24" s="58">
        <v>16</v>
      </c>
      <c r="E24" s="59">
        <v>16</v>
      </c>
      <c r="F24" s="122">
        <v>12</v>
      </c>
      <c r="G24" s="60">
        <v>8</v>
      </c>
      <c r="H24" s="61">
        <v>9</v>
      </c>
      <c r="I24" s="59">
        <v>11</v>
      </c>
      <c r="J24" s="122">
        <v>12</v>
      </c>
      <c r="K24" s="62">
        <v>18</v>
      </c>
      <c r="L24" s="65">
        <f t="shared" si="17"/>
        <v>7</v>
      </c>
      <c r="M24" s="69">
        <f t="shared" si="20"/>
        <v>5</v>
      </c>
      <c r="N24" s="131">
        <f t="shared" si="18"/>
        <v>0</v>
      </c>
      <c r="O24" s="45">
        <f t="shared" si="28"/>
        <v>-10</v>
      </c>
      <c r="P24" s="52">
        <f aca="true" t="shared" si="34" ref="P24:W24">(D15+D16+D17+D18+D19+D20+D21+D22+D23+D24)/10</f>
        <v>15.3</v>
      </c>
      <c r="Q24" s="113">
        <f t="shared" si="34"/>
        <v>14.2</v>
      </c>
      <c r="R24" s="110">
        <f t="shared" si="34"/>
        <v>14.4</v>
      </c>
      <c r="S24" s="53">
        <f t="shared" si="34"/>
        <v>16</v>
      </c>
      <c r="T24" s="52">
        <f t="shared" si="34"/>
        <v>15.5</v>
      </c>
      <c r="U24" s="113">
        <f t="shared" si="34"/>
        <v>13.2</v>
      </c>
      <c r="V24" s="110">
        <f t="shared" si="34"/>
        <v>15.4</v>
      </c>
      <c r="W24" s="53">
        <f t="shared" si="34"/>
        <v>16.3</v>
      </c>
      <c r="X24" s="84">
        <f t="shared" si="22"/>
        <v>-0.1999999999999993</v>
      </c>
      <c r="Y24" s="85">
        <f t="shared" si="23"/>
        <v>1</v>
      </c>
      <c r="Z24" s="133">
        <f t="shared" si="24"/>
        <v>-1</v>
      </c>
      <c r="AA24" s="53">
        <f t="shared" si="25"/>
        <v>-0.3000000000000007</v>
      </c>
    </row>
    <row r="25" spans="1:27" ht="30" customHeight="1" thickBot="1">
      <c r="A25" s="139"/>
      <c r="B25" s="139"/>
      <c r="C25" s="2" t="s">
        <v>46</v>
      </c>
      <c r="D25" s="79">
        <f aca="true" t="shared" si="35" ref="D25:O25">SUM(D15:D24)</f>
        <v>153</v>
      </c>
      <c r="E25" s="71">
        <f t="shared" si="35"/>
        <v>142</v>
      </c>
      <c r="F25" s="124">
        <f t="shared" si="35"/>
        <v>144</v>
      </c>
      <c r="G25" s="56">
        <f t="shared" si="35"/>
        <v>160</v>
      </c>
      <c r="H25" s="80">
        <f t="shared" si="35"/>
        <v>155</v>
      </c>
      <c r="I25" s="81">
        <f t="shared" si="35"/>
        <v>132</v>
      </c>
      <c r="J25" s="125">
        <f t="shared" si="35"/>
        <v>154</v>
      </c>
      <c r="K25" s="56">
        <f t="shared" si="35"/>
        <v>163</v>
      </c>
      <c r="L25" s="80">
        <f t="shared" si="35"/>
        <v>-2</v>
      </c>
      <c r="M25" s="81">
        <f t="shared" si="35"/>
        <v>10</v>
      </c>
      <c r="N25" s="125">
        <f t="shared" si="35"/>
        <v>-10</v>
      </c>
      <c r="O25" s="56">
        <f t="shared" si="35"/>
        <v>-3</v>
      </c>
      <c r="P25" s="116">
        <v>15.3</v>
      </c>
      <c r="Q25" s="86">
        <v>14.2</v>
      </c>
      <c r="R25" s="117">
        <v>14.4</v>
      </c>
      <c r="S25" s="118">
        <v>16</v>
      </c>
      <c r="T25" s="116">
        <v>15.5</v>
      </c>
      <c r="U25" s="86">
        <v>13.2</v>
      </c>
      <c r="V25" s="117">
        <v>15.4</v>
      </c>
      <c r="W25" s="118">
        <v>16.3</v>
      </c>
      <c r="X25" s="116">
        <v>-0.2</v>
      </c>
      <c r="Y25" s="86">
        <v>1</v>
      </c>
      <c r="Z25" s="117">
        <v>-1</v>
      </c>
      <c r="AA25" s="118">
        <v>-0.3</v>
      </c>
    </row>
    <row r="26" spans="1:27" ht="30" customHeight="1" thickBot="1">
      <c r="A26" s="139"/>
      <c r="B26" s="139"/>
      <c r="C26" s="2" t="s">
        <v>23</v>
      </c>
      <c r="D26" s="79">
        <f>SUM(D13,D25)</f>
        <v>277</v>
      </c>
      <c r="E26" s="71">
        <f aca="true" t="shared" si="36" ref="E26:O26">SUM(E13,E25)</f>
        <v>258</v>
      </c>
      <c r="F26" s="124">
        <f t="shared" si="36"/>
        <v>287</v>
      </c>
      <c r="G26" s="56">
        <f t="shared" si="36"/>
        <v>282</v>
      </c>
      <c r="H26" s="79">
        <f t="shared" si="36"/>
        <v>294</v>
      </c>
      <c r="I26" s="71">
        <f t="shared" si="36"/>
        <v>279</v>
      </c>
      <c r="J26" s="124">
        <f t="shared" si="36"/>
        <v>317</v>
      </c>
      <c r="K26" s="56">
        <f t="shared" si="36"/>
        <v>305</v>
      </c>
      <c r="L26" s="79">
        <f t="shared" si="36"/>
        <v>-17</v>
      </c>
      <c r="M26" s="71">
        <f t="shared" si="36"/>
        <v>-21</v>
      </c>
      <c r="N26" s="124">
        <f t="shared" si="36"/>
        <v>-30</v>
      </c>
      <c r="O26" s="56">
        <f t="shared" si="36"/>
        <v>-23</v>
      </c>
      <c r="P26" s="54">
        <v>13.85</v>
      </c>
      <c r="Q26" s="86">
        <v>12.9</v>
      </c>
      <c r="R26" s="117">
        <v>14.35</v>
      </c>
      <c r="S26" s="55">
        <v>14.1</v>
      </c>
      <c r="T26" s="54">
        <v>14.7</v>
      </c>
      <c r="U26" s="86">
        <v>13.95</v>
      </c>
      <c r="V26" s="117">
        <v>15.85</v>
      </c>
      <c r="W26" s="55">
        <v>15.25</v>
      </c>
      <c r="X26" s="54">
        <v>-0.8</v>
      </c>
      <c r="Y26" s="86">
        <v>-1.1</v>
      </c>
      <c r="Z26" s="117">
        <v>-1.5</v>
      </c>
      <c r="AA26" s="55">
        <v>-1.2</v>
      </c>
    </row>
  </sheetData>
  <mergeCells count="12">
    <mergeCell ref="A13:B13"/>
    <mergeCell ref="B14:C14"/>
    <mergeCell ref="A25:B25"/>
    <mergeCell ref="A26:B26"/>
    <mergeCell ref="P1:S1"/>
    <mergeCell ref="T1:W1"/>
    <mergeCell ref="X1:AA1"/>
    <mergeCell ref="B2:C2"/>
    <mergeCell ref="A1:C1"/>
    <mergeCell ref="D1:G1"/>
    <mergeCell ref="H1:K1"/>
    <mergeCell ref="L1:O1"/>
  </mergeCells>
  <printOptions horizontalCentered="1"/>
  <pageMargins left="0.35433070866141736" right="0.3937007874015748" top="1.1811023622047245" bottom="0.5905511811023623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Spreafico</cp:lastModifiedBy>
  <cp:lastPrinted>2007-01-20T13:36:46Z</cp:lastPrinted>
  <dcterms:created xsi:type="dcterms:W3CDTF">2006-11-01T14:40:20Z</dcterms:created>
  <dcterms:modified xsi:type="dcterms:W3CDTF">2007-03-30T15:38:32Z</dcterms:modified>
  <cp:category/>
  <cp:version/>
  <cp:contentType/>
  <cp:contentStatus/>
</cp:coreProperties>
</file>