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9372" windowHeight="4200" activeTab="2"/>
  </bookViews>
  <sheets>
    <sheet name="PATRIMONIO EREDITARIO" sheetId="1" r:id="rId1"/>
    <sheet name="SUCCESSIONE NECESSARIA" sheetId="2" r:id="rId2"/>
    <sheet name="SUCCESSIONE LEGITTIMA" sheetId="3" r:id="rId3"/>
    <sheet name="Foglio4" sheetId="4" r:id="rId4"/>
  </sheets>
  <definedNames>
    <definedName name="Beni_comunione_legale">'PATRIMONIO EREDITARIO'!$A$11</definedName>
    <definedName name="QUOTE___BASE_PER_DIVISIONE_EREDITA">'PATRIMONIO EREDITARIO'!$F$14</definedName>
    <definedName name="solver_adj" localSheetId="0" hidden="1">'PATRIMONIO EREDITARIO'!$B$4</definedName>
    <definedName name="solver_lhs1" localSheetId="0" hidden="1">'PATRIMONIO EREDITARIO'!$B$4</definedName>
    <definedName name="solver_lin" localSheetId="0" hidden="1">0</definedName>
    <definedName name="solver_num" localSheetId="0" hidden="1">1</definedName>
    <definedName name="solver_opt" localSheetId="0" hidden="1">'PATRIMONIO EREDITARIO'!$B$4</definedName>
    <definedName name="solver_rel1" localSheetId="0" hidden="1">2</definedName>
    <definedName name="solver_rhs1" localSheetId="0" hidden="1">'PATRIMONIO EREDITARIO'!$B$4*0.5</definedName>
    <definedName name="solver_tmp" localSheetId="0" hidden="1">'PATRIMONIO EREDITARIO'!$B$4*0.5</definedName>
    <definedName name="solver_typ" localSheetId="0" hidden="1">1</definedName>
    <definedName name="solver_val" localSheetId="0" hidden="1">0</definedName>
    <definedName name="Totali_relictum_donatum">'PATRIMONIO EREDITARIO'!$A$20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<sst xmlns="http://schemas.openxmlformats.org/spreadsheetml/2006/main" count="89" uniqueCount="65">
  <si>
    <t>CALCOLO QUOTE EREDITARIE</t>
  </si>
  <si>
    <t>VALORE</t>
  </si>
  <si>
    <r>
      <t>Risultato  scioglimento  comunione legale:</t>
    </r>
    <r>
      <rPr>
        <b/>
        <sz val="6"/>
        <color indexed="10"/>
        <rFont val="Arial"/>
        <family val="2"/>
      </rPr>
      <t xml:space="preserve"> inserire sopra solo i beni che rientravano nella comunione: per aggiungerne inserire righe qui sopra</t>
    </r>
  </si>
  <si>
    <t>QUOTE - BASE PER DIVISIONE EREDITA'</t>
  </si>
  <si>
    <t>3/4 DI PATRIMONIO</t>
  </si>
  <si>
    <t>2/3 DI PATRIMONIO</t>
  </si>
  <si>
    <t>1/2 DI PATRIMONIO</t>
  </si>
  <si>
    <t>1/3 DI PATRIMONIO</t>
  </si>
  <si>
    <t>1/4 DI PATRIMONIO</t>
  </si>
  <si>
    <t>Per aggiungere altri beni inserire righe sopra questa.             TOT. &gt;&gt;&gt;</t>
  </si>
  <si>
    <t>&lt;&lt;&lt;&lt;&lt;=      RELICTUM            DONATUM        =&gt;&gt;&gt;&gt;&gt;&gt;&gt;</t>
  </si>
  <si>
    <t>CALCOLO QUOTE DI "LEGITTIMA"</t>
  </si>
  <si>
    <t>CASI</t>
  </si>
  <si>
    <t>CONIUGE</t>
  </si>
  <si>
    <t>FIGLIO</t>
  </si>
  <si>
    <t xml:space="preserve"> FIGLI</t>
  </si>
  <si>
    <t>CIASCUN ASCENDENTE</t>
  </si>
  <si>
    <t>CONIUGE SOLO</t>
  </si>
  <si>
    <t>1 FIGLIO SOLO</t>
  </si>
  <si>
    <t>N FIGLI SOLI</t>
  </si>
  <si>
    <t>CONIUGE + 1 FIGLIO</t>
  </si>
  <si>
    <t>CONIUGE + N FIGLI</t>
  </si>
  <si>
    <t>ASCENDENTI SOLI</t>
  </si>
  <si>
    <t>CONIUGE + ASCENDENTI</t>
  </si>
  <si>
    <t>se N    =</t>
  </si>
  <si>
    <t>A CIASCUN FIGLIO:</t>
  </si>
  <si>
    <t>SENZA CONIUGE</t>
  </si>
  <si>
    <t>CON IL CONIUGE</t>
  </si>
  <si>
    <t xml:space="preserve">CALCOLO QUOTE DI </t>
  </si>
  <si>
    <t>SUCCESSIONELEGITTIMA</t>
  </si>
  <si>
    <t>CIASCUN COLLATERALE</t>
  </si>
  <si>
    <t>CIASCUN PARENTE DI GRADO PIU' VICINO</t>
  </si>
  <si>
    <t>STATO</t>
  </si>
  <si>
    <t>COLLATERALI SOLI</t>
  </si>
  <si>
    <t>ASCENDENTI E COLLATERALI</t>
  </si>
  <si>
    <t>CONIUGE + ASCEND / COLLAT.</t>
  </si>
  <si>
    <t>ALTRI PARENTI FINO AL 6° gr.</t>
  </si>
  <si>
    <t>NESSUN PARENTE</t>
  </si>
  <si>
    <t>numero ascend.</t>
  </si>
  <si>
    <t>numero collat.</t>
  </si>
  <si>
    <t>numero parenti più prossimi</t>
  </si>
  <si>
    <t xml:space="preserve">Inserire la descrizione </t>
  </si>
  <si>
    <t>inserire l'importo</t>
  </si>
  <si>
    <t>numero figli</t>
  </si>
  <si>
    <t xml:space="preserve"> CIASCUNO DEIFIGLI</t>
  </si>
  <si>
    <t>BENI EREDITARI: i debiti vanno scritti come numeri negativi</t>
  </si>
  <si>
    <t>PATRIMONIO EREDITARIO = relictum + donatum</t>
  </si>
  <si>
    <t>DONAZIONI fatte dal de cuius in vita a CONIUGE e DISCENDENTI:vanno inserite in vista della COLLAZIONE</t>
  </si>
  <si>
    <t>DONAZIONI ESCLUSE PER LEGGE O DISPENSATE DALLA COLLAZIONE PER VOLONTA' DEL TESTATORE (inserirle a puro titolo informativo)</t>
  </si>
  <si>
    <t>Scultura in pietra locale</t>
  </si>
  <si>
    <t>Automobile</t>
  </si>
  <si>
    <t>Appartamenti</t>
  </si>
  <si>
    <t>Barca</t>
  </si>
  <si>
    <t>BENI ESCLUSI DALLA COMUNIONE</t>
  </si>
  <si>
    <t>Vestiti</t>
  </si>
  <si>
    <t>Strumenti di lavoro</t>
  </si>
  <si>
    <t>Donazione in denaro al figlio minore per gli studi universitari</t>
  </si>
  <si>
    <t>Dono di un'opera d'arte al coniuge</t>
  </si>
  <si>
    <t>ASCENDENTI</t>
  </si>
  <si>
    <t>COLLATERALI</t>
  </si>
  <si>
    <t xml:space="preserve">ALTRI PARENTI </t>
  </si>
  <si>
    <t>FIGLIO UN.</t>
  </si>
  <si>
    <t xml:space="preserve"> CIASCUN ASCENDENTE PER PARTE DI PADRE</t>
  </si>
  <si>
    <t xml:space="preserve"> CIASCUN ASCENDENTE PER PARTE DI MADRE</t>
  </si>
  <si>
    <t>La quota ascendenti va divisa a metà fra parte di padre e parte di madre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</si>
</sst>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* #,##0.0000_-;\-* #,##0.0000_-;_-* &quot;-&quot;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sz val="10"/>
      <color indexed="48"/>
      <name val="Arial"/>
      <family val="2"/>
    </font>
    <font>
      <b/>
      <sz val="6"/>
      <color indexed="10"/>
      <name val="Arial"/>
      <family val="2"/>
    </font>
    <font>
      <b/>
      <sz val="11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b/>
      <sz val="10"/>
      <color indexed="25"/>
      <name val="Arial"/>
      <family val="2"/>
    </font>
    <font>
      <b/>
      <sz val="10"/>
      <color indexed="56"/>
      <name val="Arial"/>
      <family val="0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i/>
      <sz val="16"/>
      <color indexed="3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34"/>
        <bgColor indexed="64"/>
      </patternFill>
    </fill>
    <fill>
      <patternFill patternType="mediumGray">
        <fgColor indexed="11"/>
        <bgColor indexed="9"/>
      </patternFill>
    </fill>
    <fill>
      <patternFill patternType="lightGray">
        <fgColor indexed="34"/>
        <bgColor indexed="9"/>
      </patternFill>
    </fill>
    <fill>
      <patternFill patternType="lightGray">
        <fgColor indexed="29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 style="medium">
        <color indexed="40"/>
      </top>
      <bottom>
        <color indexed="63"/>
      </bottom>
    </border>
    <border>
      <left>
        <color indexed="63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0"/>
      </right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 style="thin"/>
    </border>
    <border>
      <left>
        <color indexed="63"/>
      </left>
      <right style="medium">
        <color indexed="30"/>
      </right>
      <top style="medium">
        <color indexed="3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thin"/>
    </border>
    <border>
      <left style="medium">
        <color indexed="3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wrapText="1"/>
    </xf>
    <xf numFmtId="0" fontId="0" fillId="1" borderId="2" xfId="0" applyFill="1" applyBorder="1" applyAlignment="1">
      <alignment/>
    </xf>
    <xf numFmtId="0" fontId="4" fillId="3" borderId="0" xfId="0" applyFont="1" applyFill="1" applyAlignment="1">
      <alignment/>
    </xf>
    <xf numFmtId="0" fontId="5" fillId="0" borderId="3" xfId="0" applyFont="1" applyBorder="1" applyAlignment="1">
      <alignment horizontal="justify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justify"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justify" wrapText="1"/>
    </xf>
    <xf numFmtId="0" fontId="5" fillId="0" borderId="8" xfId="0" applyFont="1" applyBorder="1" applyAlignment="1">
      <alignment/>
    </xf>
    <xf numFmtId="0" fontId="4" fillId="3" borderId="0" xfId="0" applyFont="1" applyFill="1" applyAlignment="1">
      <alignment horizontal="left" wrapText="1"/>
    </xf>
    <xf numFmtId="0" fontId="1" fillId="2" borderId="1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1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0" fillId="7" borderId="0" xfId="0" applyFill="1" applyAlignment="1">
      <alignment/>
    </xf>
    <xf numFmtId="0" fontId="8" fillId="8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9" borderId="15" xfId="0" applyFont="1" applyFill="1" applyBorder="1" applyAlignment="1">
      <alignment/>
    </xf>
    <xf numFmtId="0" fontId="10" fillId="9" borderId="16" xfId="0" applyFont="1" applyFill="1" applyBorder="1" applyAlignment="1">
      <alignment/>
    </xf>
    <xf numFmtId="0" fontId="9" fillId="9" borderId="17" xfId="0" applyFont="1" applyFill="1" applyBorder="1" applyAlignment="1">
      <alignment/>
    </xf>
    <xf numFmtId="0" fontId="10" fillId="9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11" fillId="0" borderId="0" xfId="0" applyFont="1" applyAlignment="1">
      <alignment horizontal="right"/>
    </xf>
    <xf numFmtId="0" fontId="1" fillId="2" borderId="15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4" borderId="2" xfId="0" applyFill="1" applyBorder="1" applyAlignment="1">
      <alignment/>
    </xf>
    <xf numFmtId="0" fontId="13" fillId="9" borderId="15" xfId="0" applyFont="1" applyFill="1" applyBorder="1" applyAlignment="1">
      <alignment/>
    </xf>
    <xf numFmtId="0" fontId="13" fillId="9" borderId="17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9" borderId="16" xfId="0" applyFill="1" applyBorder="1" applyAlignment="1">
      <alignment/>
    </xf>
    <xf numFmtId="0" fontId="12" fillId="10" borderId="2" xfId="0" applyFont="1" applyFill="1" applyBorder="1" applyAlignment="1">
      <alignment/>
    </xf>
    <xf numFmtId="0" fontId="12" fillId="10" borderId="16" xfId="0" applyFont="1" applyFill="1" applyBorder="1" applyAlignment="1">
      <alignment/>
    </xf>
    <xf numFmtId="0" fontId="1" fillId="10" borderId="25" xfId="0" applyFont="1" applyFill="1" applyBorder="1" applyAlignment="1">
      <alignment/>
    </xf>
    <xf numFmtId="0" fontId="1" fillId="10" borderId="26" xfId="0" applyFont="1" applyFill="1" applyBorder="1" applyAlignment="1">
      <alignment/>
    </xf>
    <xf numFmtId="0" fontId="16" fillId="7" borderId="0" xfId="0" applyFont="1" applyFill="1" applyAlignment="1">
      <alignment/>
    </xf>
    <xf numFmtId="0" fontId="9" fillId="11" borderId="1" xfId="0" applyFont="1" applyFill="1" applyBorder="1" applyAlignment="1">
      <alignment wrapText="1"/>
    </xf>
    <xf numFmtId="0" fontId="9" fillId="11" borderId="1" xfId="0" applyFont="1" applyFill="1" applyBorder="1" applyAlignment="1">
      <alignment/>
    </xf>
    <xf numFmtId="0" fontId="1" fillId="11" borderId="27" xfId="0" applyFont="1" applyFill="1" applyBorder="1" applyAlignment="1">
      <alignment wrapText="1"/>
    </xf>
    <xf numFmtId="0" fontId="1" fillId="11" borderId="28" xfId="0" applyFont="1" applyFill="1" applyBorder="1" applyAlignment="1">
      <alignment/>
    </xf>
    <xf numFmtId="0" fontId="0" fillId="7" borderId="0" xfId="0" applyFont="1" applyFill="1" applyAlignment="1">
      <alignment/>
    </xf>
    <xf numFmtId="0" fontId="3" fillId="7" borderId="0" xfId="0" applyFont="1" applyFill="1" applyAlignment="1">
      <alignment wrapText="1"/>
    </xf>
    <xf numFmtId="0" fontId="3" fillId="7" borderId="0" xfId="0" applyFont="1" applyFill="1" applyAlignment="1">
      <alignment/>
    </xf>
    <xf numFmtId="0" fontId="0" fillId="9" borderId="29" xfId="0" applyFill="1" applyBorder="1" applyAlignment="1">
      <alignment/>
    </xf>
    <xf numFmtId="0" fontId="12" fillId="10" borderId="2" xfId="0" applyFont="1" applyFill="1" applyBorder="1" applyAlignment="1">
      <alignment wrapText="1"/>
    </xf>
    <xf numFmtId="0" fontId="12" fillId="10" borderId="30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7" fillId="6" borderId="31" xfId="0" applyFont="1" applyFill="1" applyBorder="1" applyAlignment="1">
      <alignment/>
    </xf>
    <xf numFmtId="0" fontId="0" fillId="6" borderId="16" xfId="0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6" borderId="26" xfId="0" applyFont="1" applyFill="1" applyBorder="1" applyAlignment="1">
      <alignment/>
    </xf>
    <xf numFmtId="0" fontId="0" fillId="4" borderId="32" xfId="0" applyFill="1" applyBorder="1" applyAlignment="1">
      <alignment/>
    </xf>
    <xf numFmtId="0" fontId="1" fillId="5" borderId="0" xfId="0" applyFont="1" applyFill="1" applyAlignment="1">
      <alignment wrapText="1"/>
    </xf>
    <xf numFmtId="0" fontId="18" fillId="4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9" borderId="26" xfId="0" applyFill="1" applyBorder="1" applyAlignment="1">
      <alignment/>
    </xf>
    <xf numFmtId="0" fontId="19" fillId="9" borderId="33" xfId="0" applyFont="1" applyFill="1" applyBorder="1" applyAlignment="1">
      <alignment/>
    </xf>
    <xf numFmtId="0" fontId="4" fillId="9" borderId="33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9" borderId="16" xfId="0" applyFont="1" applyFill="1" applyBorder="1" applyAlignment="1">
      <alignment/>
    </xf>
    <xf numFmtId="173" fontId="4" fillId="9" borderId="0" xfId="0" applyNumberFormat="1" applyFont="1" applyFill="1" applyAlignment="1">
      <alignment/>
    </xf>
    <xf numFmtId="182" fontId="4" fillId="9" borderId="0" xfId="16" applyNumberFormat="1" applyFont="1" applyFill="1" applyAlignment="1">
      <alignment/>
    </xf>
    <xf numFmtId="0" fontId="4" fillId="9" borderId="34" xfId="0" applyFont="1" applyFill="1" applyBorder="1" applyAlignment="1">
      <alignment/>
    </xf>
    <xf numFmtId="0" fontId="4" fillId="9" borderId="35" xfId="0" applyFont="1" applyFill="1" applyBorder="1" applyAlignment="1">
      <alignment/>
    </xf>
    <xf numFmtId="0" fontId="4" fillId="9" borderId="26" xfId="0" applyFont="1" applyFill="1" applyBorder="1" applyAlignment="1">
      <alignment/>
    </xf>
    <xf numFmtId="0" fontId="19" fillId="0" borderId="3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9" fillId="9" borderId="37" xfId="0" applyFont="1" applyFill="1" applyBorder="1" applyAlignment="1">
      <alignment/>
    </xf>
    <xf numFmtId="0" fontId="19" fillId="9" borderId="34" xfId="0" applyFont="1" applyFill="1" applyBorder="1" applyAlignment="1">
      <alignment/>
    </xf>
    <xf numFmtId="0" fontId="12" fillId="12" borderId="38" xfId="0" applyFont="1" applyFill="1" applyBorder="1" applyAlignment="1">
      <alignment horizontal="center" wrapText="1"/>
    </xf>
    <xf numFmtId="0" fontId="12" fillId="12" borderId="0" xfId="0" applyFont="1" applyFill="1" applyAlignment="1">
      <alignment horizontal="center" wrapText="1"/>
    </xf>
    <xf numFmtId="0" fontId="1" fillId="10" borderId="25" xfId="0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29" xfId="0" applyFont="1" applyFill="1" applyBorder="1" applyAlignment="1">
      <alignment/>
    </xf>
    <xf numFmtId="0" fontId="1" fillId="9" borderId="16" xfId="0" applyFont="1" applyFill="1" applyBorder="1" applyAlignment="1">
      <alignment/>
    </xf>
    <xf numFmtId="0" fontId="1" fillId="9" borderId="24" xfId="0" applyFont="1" applyFill="1" applyBorder="1" applyAlignment="1">
      <alignment/>
    </xf>
    <xf numFmtId="0" fontId="1" fillId="9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1</xdr:row>
      <xdr:rowOff>295275</xdr:rowOff>
    </xdr:from>
    <xdr:to>
      <xdr:col>0</xdr:col>
      <xdr:colOff>1495425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1495425" y="552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</xdr:row>
      <xdr:rowOff>304800</xdr:rowOff>
    </xdr:from>
    <xdr:to>
      <xdr:col>1</xdr:col>
      <xdr:colOff>438150</xdr:colOff>
      <xdr:row>2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019300" y="561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1381125</xdr:colOff>
      <xdr:row>1</xdr:row>
      <xdr:rowOff>180975</xdr:rowOff>
    </xdr:from>
    <xdr:to>
      <xdr:col>3</xdr:col>
      <xdr:colOff>1381125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686175" y="438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</xdr:row>
      <xdr:rowOff>314325</xdr:rowOff>
    </xdr:from>
    <xdr:to>
      <xdr:col>4</xdr:col>
      <xdr:colOff>476250</xdr:colOff>
      <xdr:row>2</xdr:row>
      <xdr:rowOff>247650</xdr:rowOff>
    </xdr:to>
    <xdr:sp>
      <xdr:nvSpPr>
        <xdr:cNvPr id="4" name="Line 4"/>
        <xdr:cNvSpPr>
          <a:spLocks/>
        </xdr:cNvSpPr>
      </xdr:nvSpPr>
      <xdr:spPr>
        <a:xfrm flipH="1">
          <a:off x="4419600" y="571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1428750</xdr:colOff>
      <xdr:row>1</xdr:row>
      <xdr:rowOff>142875</xdr:rowOff>
    </xdr:from>
    <xdr:to>
      <xdr:col>5</xdr:col>
      <xdr:colOff>1428750</xdr:colOff>
      <xdr:row>1</xdr:row>
      <xdr:rowOff>304800</xdr:rowOff>
    </xdr:to>
    <xdr:sp>
      <xdr:nvSpPr>
        <xdr:cNvPr id="5" name="Line 5"/>
        <xdr:cNvSpPr>
          <a:spLocks/>
        </xdr:cNvSpPr>
      </xdr:nvSpPr>
      <xdr:spPr>
        <a:xfrm flipH="1">
          <a:off x="5981700" y="400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</xdr:row>
      <xdr:rowOff>314325</xdr:rowOff>
    </xdr:from>
    <xdr:to>
      <xdr:col>6</xdr:col>
      <xdr:colOff>504825</xdr:colOff>
      <xdr:row>2</xdr:row>
      <xdr:rowOff>247650</xdr:rowOff>
    </xdr:to>
    <xdr:sp>
      <xdr:nvSpPr>
        <xdr:cNvPr id="6" name="Line 6"/>
        <xdr:cNvSpPr>
          <a:spLocks/>
        </xdr:cNvSpPr>
      </xdr:nvSpPr>
      <xdr:spPr>
        <a:xfrm flipH="1">
          <a:off x="7077075" y="571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1514475</xdr:colOff>
      <xdr:row>10</xdr:row>
      <xdr:rowOff>38100</xdr:rowOff>
    </xdr:from>
    <xdr:to>
      <xdr:col>1</xdr:col>
      <xdr:colOff>381000</xdr:colOff>
      <xdr:row>10</xdr:row>
      <xdr:rowOff>438150</xdr:rowOff>
    </xdr:to>
    <xdr:sp>
      <xdr:nvSpPr>
        <xdr:cNvPr id="7" name="AutoShape 8"/>
        <xdr:cNvSpPr>
          <a:spLocks/>
        </xdr:cNvSpPr>
      </xdr:nvSpPr>
      <xdr:spPr>
        <a:xfrm>
          <a:off x="1514475" y="2952750"/>
          <a:ext cx="447675" cy="400050"/>
        </a:xfrm>
        <a:prstGeom prst="borderCallout2">
          <a:avLst>
            <a:gd name="adj1" fmla="val 83333"/>
            <a:gd name="adj2" fmla="val 26921"/>
            <a:gd name="adj3" fmla="val 80000"/>
            <a:gd name="adj4" fmla="val -21152"/>
            <a:gd name="adj5" fmla="val 66666"/>
            <a:gd name="adj6" fmla="val -21152"/>
            <a:gd name="adj7" fmla="val 83333"/>
            <a:gd name="adj8" fmla="val 2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risultato automatico</a:t>
          </a:r>
        </a:p>
      </xdr:txBody>
    </xdr:sp>
    <xdr:clientData/>
  </xdr:twoCellAnchor>
  <xdr:twoCellAnchor>
    <xdr:from>
      <xdr:col>5</xdr:col>
      <xdr:colOff>238125</xdr:colOff>
      <xdr:row>19</xdr:row>
      <xdr:rowOff>38100</xdr:rowOff>
    </xdr:from>
    <xdr:to>
      <xdr:col>5</xdr:col>
      <xdr:colOff>800100</xdr:colOff>
      <xdr:row>19</xdr:row>
      <xdr:rowOff>428625</xdr:rowOff>
    </xdr:to>
    <xdr:sp>
      <xdr:nvSpPr>
        <xdr:cNvPr id="8" name="AutoShape 9"/>
        <xdr:cNvSpPr>
          <a:spLocks/>
        </xdr:cNvSpPr>
      </xdr:nvSpPr>
      <xdr:spPr>
        <a:xfrm>
          <a:off x="4791075" y="5124450"/>
          <a:ext cx="561975" cy="390525"/>
        </a:xfrm>
        <a:prstGeom prst="borderCallout2">
          <a:avLst>
            <a:gd name="adj1" fmla="val -102629"/>
            <a:gd name="adj2" fmla="val 5768"/>
            <a:gd name="adj3" fmla="val -80263"/>
            <a:gd name="adj4" fmla="val -21152"/>
            <a:gd name="adj5" fmla="val -63157"/>
            <a:gd name="adj6" fmla="val -21152"/>
            <a:gd name="adj7" fmla="val -211842"/>
            <a:gd name="adj8" fmla="val 32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risultato automatico</a:t>
          </a:r>
        </a:p>
      </xdr:txBody>
    </xdr:sp>
    <xdr:clientData/>
  </xdr:twoCellAnchor>
  <xdr:twoCellAnchor>
    <xdr:from>
      <xdr:col>0</xdr:col>
      <xdr:colOff>1476375</xdr:colOff>
      <xdr:row>19</xdr:row>
      <xdr:rowOff>47625</xdr:rowOff>
    </xdr:from>
    <xdr:to>
      <xdr:col>1</xdr:col>
      <xdr:colOff>428625</xdr:colOff>
      <xdr:row>19</xdr:row>
      <xdr:rowOff>304800</xdr:rowOff>
    </xdr:to>
    <xdr:sp>
      <xdr:nvSpPr>
        <xdr:cNvPr id="9" name="AutoShape 10"/>
        <xdr:cNvSpPr>
          <a:spLocks/>
        </xdr:cNvSpPr>
      </xdr:nvSpPr>
      <xdr:spPr>
        <a:xfrm>
          <a:off x="1476375" y="5133975"/>
          <a:ext cx="533400" cy="266700"/>
        </a:xfrm>
        <a:prstGeom prst="borderCallout2">
          <a:avLst>
            <a:gd name="adj1" fmla="val 75000"/>
            <a:gd name="adj2" fmla="val 30000"/>
            <a:gd name="adj3" fmla="val 65277"/>
            <a:gd name="adj4" fmla="val -7143"/>
            <a:gd name="adj5" fmla="val 63888"/>
            <a:gd name="adj6" fmla="val -7143"/>
            <a:gd name="adj7" fmla="val 368055"/>
            <a:gd name="adj8" fmla="val 5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risultato automatico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10</xdr:col>
      <xdr:colOff>381000</xdr:colOff>
      <xdr:row>12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24700" y="1504950"/>
          <a:ext cx="1590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 STATO NON PUO' RINUNCIARE ALL'EREDITA', MA PAGA I DEBITI SOLO NELLA MISURA IN CUI L'ATTIVO LO CONSENTE</a:t>
          </a:r>
        </a:p>
      </xdr:txBody>
    </xdr:sp>
    <xdr:clientData/>
  </xdr:twoCellAnchor>
  <xdr:twoCellAnchor>
    <xdr:from>
      <xdr:col>0</xdr:col>
      <xdr:colOff>476250</xdr:colOff>
      <xdr:row>13</xdr:row>
      <xdr:rowOff>228600</xdr:rowOff>
    </xdr:from>
    <xdr:to>
      <xdr:col>2</xdr:col>
      <xdr:colOff>209550</xdr:colOff>
      <xdr:row>14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76250" y="2390775"/>
          <a:ext cx="2095500" cy="161925"/>
        </a:xfrm>
        <a:prstGeom prst="borderCallout1">
          <a:avLst>
            <a:gd name="adj1" fmla="val 70069"/>
            <a:gd name="adj2" fmla="val 18180"/>
            <a:gd name="adj3" fmla="val 53523"/>
            <a:gd name="adj4" fmla="val 18180"/>
            <a:gd name="adj5" fmla="val 183449"/>
            <a:gd name="adj6" fmla="val 31819"/>
            <a:gd name="adj7" fmla="val 187675"/>
            <a:gd name="adj8" fmla="val 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Inserire il numero di parenti</a:t>
          </a:r>
        </a:p>
      </xdr:txBody>
    </xdr:sp>
    <xdr:clientData/>
  </xdr:twoCellAnchor>
  <xdr:twoCellAnchor>
    <xdr:from>
      <xdr:col>8</xdr:col>
      <xdr:colOff>276225</xdr:colOff>
      <xdr:row>3</xdr:row>
      <xdr:rowOff>85725</xdr:rowOff>
    </xdr:from>
    <xdr:to>
      <xdr:col>10</xdr:col>
      <xdr:colOff>342900</xdr:colOff>
      <xdr:row>4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7391400" y="619125"/>
          <a:ext cx="1285875" cy="180975"/>
        </a:xfrm>
        <a:prstGeom prst="borderCallout1">
          <a:avLst>
            <a:gd name="adj1" fmla="val -71893"/>
            <a:gd name="adj2" fmla="val 46000"/>
            <a:gd name="adj3" fmla="val -55916"/>
            <a:gd name="adj4" fmla="val 9999"/>
            <a:gd name="adj5" fmla="val -72486"/>
            <a:gd name="adj6" fmla="val 18000"/>
            <a:gd name="adj7" fmla="val -65976"/>
            <a:gd name="adj8" fmla="val 4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risultati automatici</a:t>
          </a:r>
        </a:p>
      </xdr:txBody>
    </xdr:sp>
    <xdr:clientData/>
  </xdr:twoCellAnchor>
  <xdr:twoCellAnchor>
    <xdr:from>
      <xdr:col>8</xdr:col>
      <xdr:colOff>371475</xdr:colOff>
      <xdr:row>13</xdr:row>
      <xdr:rowOff>200025</xdr:rowOff>
    </xdr:from>
    <xdr:to>
      <xdr:col>10</xdr:col>
      <xdr:colOff>438150</xdr:colOff>
      <xdr:row>14</xdr:row>
      <xdr:rowOff>133350</xdr:rowOff>
    </xdr:to>
    <xdr:sp>
      <xdr:nvSpPr>
        <xdr:cNvPr id="4" name="AutoShape 7"/>
        <xdr:cNvSpPr>
          <a:spLocks/>
        </xdr:cNvSpPr>
      </xdr:nvSpPr>
      <xdr:spPr>
        <a:xfrm>
          <a:off x="7486650" y="2362200"/>
          <a:ext cx="1285875" cy="190500"/>
        </a:xfrm>
        <a:prstGeom prst="borderCallout1">
          <a:avLst>
            <a:gd name="adj1" fmla="val -76037"/>
            <a:gd name="adj2" fmla="val 234000"/>
            <a:gd name="adj3" fmla="val -55916"/>
            <a:gd name="adj4" fmla="val 9999"/>
            <a:gd name="adj5" fmla="val -36388"/>
            <a:gd name="adj6" fmla="val 70000"/>
            <a:gd name="adj7" fmla="val -29879"/>
            <a:gd name="adj8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risultati automatici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0">
      <selection activeCell="A16" sqref="A16"/>
    </sheetView>
  </sheetViews>
  <sheetFormatPr defaultColWidth="9.140625" defaultRowHeight="12.75"/>
  <cols>
    <col min="1" max="1" width="23.7109375" style="0" customWidth="1"/>
    <col min="2" max="2" width="8.7109375" style="0" customWidth="1"/>
    <col min="3" max="3" width="2.140625" style="0" customWidth="1"/>
    <col min="4" max="4" width="24.57421875" style="0" customWidth="1"/>
    <col min="6" max="6" width="30.28125" style="0" customWidth="1"/>
  </cols>
  <sheetData>
    <row r="1" spans="1:7" ht="20.25">
      <c r="A1" s="56" t="s">
        <v>0</v>
      </c>
      <c r="B1" s="25"/>
      <c r="C1" s="25"/>
      <c r="D1" s="25"/>
      <c r="E1" s="25"/>
      <c r="F1" s="25"/>
      <c r="G1" s="25"/>
    </row>
    <row r="2" spans="1:7" ht="27" thickBot="1">
      <c r="A2" s="63" t="s">
        <v>41</v>
      </c>
      <c r="B2" s="62" t="s">
        <v>42</v>
      </c>
      <c r="C2" s="61"/>
      <c r="D2" s="63" t="s">
        <v>41</v>
      </c>
      <c r="E2" s="62" t="s">
        <v>42</v>
      </c>
      <c r="F2" s="63" t="s">
        <v>41</v>
      </c>
      <c r="G2" s="62" t="s">
        <v>42</v>
      </c>
    </row>
    <row r="3" spans="1:7" ht="66" thickBot="1">
      <c r="A3" s="57" t="s">
        <v>45</v>
      </c>
      <c r="B3" s="58" t="s">
        <v>1</v>
      </c>
      <c r="C3" s="3"/>
      <c r="D3" s="59" t="s">
        <v>47</v>
      </c>
      <c r="E3" s="60" t="s">
        <v>1</v>
      </c>
      <c r="F3" s="75" t="s">
        <v>48</v>
      </c>
      <c r="G3" s="43" t="s">
        <v>1</v>
      </c>
    </row>
    <row r="4" spans="1:7" ht="39">
      <c r="A4" s="7" t="s">
        <v>49</v>
      </c>
      <c r="B4" s="8">
        <v>1000</v>
      </c>
      <c r="C4" s="5"/>
      <c r="D4" s="16" t="s">
        <v>56</v>
      </c>
      <c r="E4" s="17">
        <v>1800</v>
      </c>
      <c r="F4" s="15" t="s">
        <v>57</v>
      </c>
      <c r="G4" s="43">
        <v>2000</v>
      </c>
    </row>
    <row r="5" spans="1:7" ht="12.75">
      <c r="A5" s="9" t="s">
        <v>50</v>
      </c>
      <c r="B5" s="10">
        <v>8000</v>
      </c>
      <c r="C5" s="5"/>
      <c r="D5" s="16"/>
      <c r="E5" s="17"/>
      <c r="F5" s="15"/>
      <c r="G5" s="43"/>
    </row>
    <row r="6" spans="1:7" ht="12.75">
      <c r="A6" s="9" t="s">
        <v>51</v>
      </c>
      <c r="B6" s="10">
        <v>350000</v>
      </c>
      <c r="C6" s="5"/>
      <c r="D6" s="16"/>
      <c r="E6" s="17"/>
      <c r="F6" s="15"/>
      <c r="G6" s="43"/>
    </row>
    <row r="7" spans="1:7" ht="12.75">
      <c r="A7" s="9" t="s">
        <v>52</v>
      </c>
      <c r="B7" s="10">
        <v>25000</v>
      </c>
      <c r="C7" s="5"/>
      <c r="D7" s="16"/>
      <c r="E7" s="17"/>
      <c r="F7" s="15"/>
      <c r="G7" s="43"/>
    </row>
    <row r="8" spans="1:7" ht="12.75">
      <c r="A8" s="9"/>
      <c r="B8" s="10"/>
      <c r="C8" s="5"/>
      <c r="D8" s="16"/>
      <c r="E8" s="17"/>
      <c r="F8" s="15"/>
      <c r="G8" s="43"/>
    </row>
    <row r="9" spans="1:7" ht="12.75">
      <c r="A9" s="9"/>
      <c r="B9" s="10"/>
      <c r="C9" s="5"/>
      <c r="D9" s="16"/>
      <c r="E9" s="17"/>
      <c r="F9" s="15"/>
      <c r="G9" s="43"/>
    </row>
    <row r="10" spans="1:7" ht="13.5" thickBot="1">
      <c r="A10" s="11"/>
      <c r="B10" s="12"/>
      <c r="C10" s="5"/>
      <c r="D10" s="16"/>
      <c r="E10" s="17"/>
      <c r="F10" s="15"/>
      <c r="G10" s="43"/>
    </row>
    <row r="11" spans="1:7" ht="51">
      <c r="A11" s="13" t="s">
        <v>2</v>
      </c>
      <c r="B11" s="6">
        <f>SUM(B4:B10)/2</f>
        <v>192000</v>
      </c>
      <c r="C11" s="5"/>
      <c r="D11" s="16"/>
      <c r="E11" s="17"/>
      <c r="F11" s="15"/>
      <c r="G11" s="43"/>
    </row>
    <row r="12" spans="1:7" ht="26.25">
      <c r="A12" s="76" t="s">
        <v>53</v>
      </c>
      <c r="B12" s="14" t="s">
        <v>1</v>
      </c>
      <c r="C12" s="5"/>
      <c r="D12" s="16"/>
      <c r="E12" s="17"/>
      <c r="F12" s="73"/>
      <c r="G12" s="43"/>
    </row>
    <row r="13" spans="1:5" ht="12.75">
      <c r="A13" s="1" t="s">
        <v>54</v>
      </c>
      <c r="B13">
        <v>200</v>
      </c>
      <c r="C13" s="5"/>
      <c r="D13" s="16"/>
      <c r="E13" s="17"/>
    </row>
    <row r="14" spans="1:7" ht="12.75">
      <c r="A14" s="1" t="s">
        <v>55</v>
      </c>
      <c r="B14">
        <v>1500</v>
      </c>
      <c r="C14" s="5"/>
      <c r="D14" s="16"/>
      <c r="E14" s="17"/>
      <c r="F14" s="23" t="s">
        <v>3</v>
      </c>
      <c r="G14" s="70"/>
    </row>
    <row r="15" spans="1:7" ht="13.5">
      <c r="A15" s="1"/>
      <c r="C15" s="5"/>
      <c r="D15" s="16"/>
      <c r="E15" s="17"/>
      <c r="F15" s="24" t="s">
        <v>4</v>
      </c>
      <c r="G15" s="71">
        <f>PRODUCT(E21,3/4)</f>
        <v>146625</v>
      </c>
    </row>
    <row r="16" spans="1:7" ht="13.5">
      <c r="A16" s="1"/>
      <c r="C16" s="5"/>
      <c r="D16" s="16"/>
      <c r="E16" s="17"/>
      <c r="F16" s="24" t="s">
        <v>5</v>
      </c>
      <c r="G16" s="71">
        <f>PRODUCT(E21,2/3)</f>
        <v>130333.33333333333</v>
      </c>
    </row>
    <row r="17" spans="1:7" ht="13.5">
      <c r="A17" s="1"/>
      <c r="C17" s="5"/>
      <c r="D17" s="18"/>
      <c r="E17" s="19"/>
      <c r="F17" s="24" t="s">
        <v>6</v>
      </c>
      <c r="G17" s="71">
        <f>PRODUCT(E21,1/2)</f>
        <v>97750</v>
      </c>
    </row>
    <row r="18" spans="1:7" ht="13.5">
      <c r="A18" s="1"/>
      <c r="C18" s="5"/>
      <c r="D18" s="18"/>
      <c r="E18" s="19"/>
      <c r="F18" s="24" t="s">
        <v>7</v>
      </c>
      <c r="G18" s="71">
        <f>PRODUCT(E21,1/3)</f>
        <v>65166.666666666664</v>
      </c>
    </row>
    <row r="19" spans="1:7" ht="14.25" thickBot="1">
      <c r="A19" s="1"/>
      <c r="C19" s="5"/>
      <c r="D19" s="20"/>
      <c r="E19" s="21"/>
      <c r="F19" s="69" t="s">
        <v>8</v>
      </c>
      <c r="G19" s="72">
        <f>PRODUCT(E21,1/4)</f>
        <v>48875</v>
      </c>
    </row>
    <row r="20" spans="1:5" ht="39">
      <c r="A20" s="2" t="s">
        <v>9</v>
      </c>
      <c r="B20" s="14">
        <f>SUM(B11:B19)</f>
        <v>193700</v>
      </c>
      <c r="C20" s="3"/>
      <c r="D20" s="4" t="s">
        <v>10</v>
      </c>
      <c r="E20" s="14">
        <f>SUM(E4:E19)</f>
        <v>1800</v>
      </c>
    </row>
    <row r="21" spans="4:5" ht="26.25">
      <c r="D21" s="74" t="s">
        <v>46</v>
      </c>
      <c r="E21" s="22">
        <f>SUM(B20,E20)</f>
        <v>195500</v>
      </c>
    </row>
  </sheetData>
  <printOptions gridLines="1"/>
  <pageMargins left="0.75" right="0.75" top="1" bottom="1" header="0.5" footer="0.5"/>
  <pageSetup horizontalDpi="240" verticalDpi="24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I13" sqref="I13"/>
    </sheetView>
  </sheetViews>
  <sheetFormatPr defaultColWidth="9.140625" defaultRowHeight="12.75"/>
  <cols>
    <col min="1" max="1" width="23.421875" style="0" customWidth="1"/>
    <col min="4" max="4" width="19.140625" style="0" customWidth="1"/>
    <col min="5" max="5" width="22.28125" style="0" customWidth="1"/>
  </cols>
  <sheetData>
    <row r="1" spans="1:3" ht="12.75">
      <c r="A1" s="26" t="s">
        <v>11</v>
      </c>
      <c r="B1" s="26"/>
      <c r="C1" s="26"/>
    </row>
    <row r="2" spans="1:5" ht="12.75">
      <c r="A2" s="27" t="s">
        <v>12</v>
      </c>
      <c r="B2" s="28" t="s">
        <v>13</v>
      </c>
      <c r="C2" s="28" t="s">
        <v>14</v>
      </c>
      <c r="D2" s="28" t="s">
        <v>15</v>
      </c>
      <c r="E2" s="28" t="s">
        <v>16</v>
      </c>
    </row>
    <row r="3" spans="1:5" ht="12.75">
      <c r="A3" s="29" t="s">
        <v>17</v>
      </c>
      <c r="B3" s="30">
        <f>'PATRIMONIO EREDITARIO'!$G$17</f>
        <v>97750</v>
      </c>
      <c r="C3" s="30"/>
      <c r="D3" s="30"/>
      <c r="E3" s="30"/>
    </row>
    <row r="4" spans="1:5" ht="12.75">
      <c r="A4" s="29" t="s">
        <v>18</v>
      </c>
      <c r="B4" s="30">
        <f>'PATRIMONIO EREDITARIO'!$G$17</f>
        <v>97750</v>
      </c>
      <c r="C4" s="30"/>
      <c r="D4" s="30"/>
      <c r="E4" s="30"/>
    </row>
    <row r="5" spans="1:5" ht="12.75">
      <c r="A5" s="29" t="s">
        <v>19</v>
      </c>
      <c r="B5" s="30"/>
      <c r="C5" s="30"/>
      <c r="D5" s="30">
        <f>'PATRIMONIO EREDITARIO'!$G$16</f>
        <v>130333.33333333333</v>
      </c>
      <c r="E5" s="30"/>
    </row>
    <row r="6" spans="1:5" ht="12.75">
      <c r="A6" s="29" t="s">
        <v>20</v>
      </c>
      <c r="B6" s="30">
        <f>'PATRIMONIO EREDITARIO'!$G$18</f>
        <v>65166.666666666664</v>
      </c>
      <c r="C6" s="30">
        <f>'PATRIMONIO EREDITARIO'!$G$18</f>
        <v>65166.666666666664</v>
      </c>
      <c r="D6" s="30"/>
      <c r="E6" s="30"/>
    </row>
    <row r="7" spans="1:5" ht="12.75">
      <c r="A7" s="29" t="s">
        <v>21</v>
      </c>
      <c r="B7" s="30">
        <f>'PATRIMONIO EREDITARIO'!$G$19</f>
        <v>48875</v>
      </c>
      <c r="C7" s="30"/>
      <c r="D7" s="30">
        <f>'PATRIMONIO EREDITARIO'!$G$17</f>
        <v>97750</v>
      </c>
      <c r="E7" s="30"/>
    </row>
    <row r="8" spans="1:5" ht="12.75">
      <c r="A8" s="29" t="s">
        <v>22</v>
      </c>
      <c r="B8" s="30"/>
      <c r="C8" s="30"/>
      <c r="D8" s="30"/>
      <c r="E8" s="30">
        <f>'PATRIMONIO EREDITARIO'!$G$18</f>
        <v>65166.666666666664</v>
      </c>
    </row>
    <row r="9" spans="1:5" ht="13.5" thickBot="1">
      <c r="A9" s="31" t="s">
        <v>23</v>
      </c>
      <c r="B9" s="32">
        <f>'PATRIMONIO EREDITARIO'!$G$17</f>
        <v>97750</v>
      </c>
      <c r="C9" s="32"/>
      <c r="D9" s="32"/>
      <c r="E9" s="32">
        <f>'PATRIMONIO EREDITARIO'!$G$19</f>
        <v>48875</v>
      </c>
    </row>
    <row r="10" ht="13.5" thickBot="1"/>
    <row r="11" spans="2:4" ht="12.75">
      <c r="B11" s="33" t="s">
        <v>24</v>
      </c>
      <c r="C11" s="34">
        <v>12</v>
      </c>
      <c r="D11" s="35" t="s">
        <v>25</v>
      </c>
    </row>
    <row r="12" spans="1:4" ht="12.75">
      <c r="A12" s="40" t="s">
        <v>26</v>
      </c>
      <c r="B12" s="36"/>
      <c r="C12" s="37"/>
      <c r="D12" s="41">
        <f>D5/C11</f>
        <v>10861.111111111111</v>
      </c>
    </row>
    <row r="13" spans="1:4" ht="13.5" thickBot="1">
      <c r="A13" s="40" t="s">
        <v>27</v>
      </c>
      <c r="B13" s="38"/>
      <c r="C13" s="39"/>
      <c r="D13" s="42">
        <f>D7/C11</f>
        <v>8145.833333333333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pane ySplit="2" topLeftCell="BM3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23.7109375" style="0" customWidth="1"/>
    <col min="2" max="2" width="11.7109375" style="0" customWidth="1"/>
    <col min="3" max="3" width="11.28125" style="0" customWidth="1"/>
    <col min="4" max="4" width="8.8515625" style="0" customWidth="1"/>
    <col min="5" max="5" width="12.57421875" style="0" bestFit="1" customWidth="1"/>
    <col min="6" max="6" width="13.7109375" style="0" customWidth="1"/>
    <col min="7" max="7" width="13.140625" style="0" customWidth="1"/>
    <col min="8" max="8" width="11.7109375" style="0" customWidth="1"/>
  </cols>
  <sheetData>
    <row r="1" spans="1:5" ht="12.75">
      <c r="A1" s="26" t="s">
        <v>28</v>
      </c>
      <c r="B1" s="26" t="s">
        <v>29</v>
      </c>
      <c r="C1" s="26"/>
      <c r="D1" s="26"/>
      <c r="E1" s="26"/>
    </row>
    <row r="2" spans="1:8" ht="16.5" customHeight="1">
      <c r="A2" s="46" t="s">
        <v>12</v>
      </c>
      <c r="B2" s="47" t="s">
        <v>13</v>
      </c>
      <c r="C2" s="68" t="s">
        <v>61</v>
      </c>
      <c r="D2" s="67" t="s">
        <v>15</v>
      </c>
      <c r="E2" s="49" t="s">
        <v>58</v>
      </c>
      <c r="F2" s="48" t="s">
        <v>59</v>
      </c>
      <c r="G2" s="50" t="s">
        <v>60</v>
      </c>
      <c r="H2" s="28" t="s">
        <v>32</v>
      </c>
    </row>
    <row r="3" spans="1:8" ht="12.75">
      <c r="A3" s="44" t="s">
        <v>17</v>
      </c>
      <c r="B3" s="95">
        <f>'PATRIMONIO EREDITARIO'!$E$21</f>
        <v>195500</v>
      </c>
      <c r="C3" s="95"/>
      <c r="D3" s="95"/>
      <c r="E3" s="95"/>
      <c r="F3" s="95"/>
      <c r="G3" s="95"/>
      <c r="H3" s="96"/>
    </row>
    <row r="4" spans="1:8" ht="12.75">
      <c r="A4" s="44" t="s">
        <v>18</v>
      </c>
      <c r="B4" s="95"/>
      <c r="C4" s="95">
        <f>'PATRIMONIO EREDITARIO'!$E$21</f>
        <v>195500</v>
      </c>
      <c r="D4" s="95"/>
      <c r="E4" s="95"/>
      <c r="F4" s="95"/>
      <c r="G4" s="95"/>
      <c r="H4" s="97"/>
    </row>
    <row r="5" spans="1:8" ht="12.75">
      <c r="A5" s="44" t="s">
        <v>19</v>
      </c>
      <c r="B5" s="95"/>
      <c r="C5" s="95"/>
      <c r="D5" s="95">
        <f>'PATRIMONIO EREDITARIO'!$E$21</f>
        <v>195500</v>
      </c>
      <c r="E5" s="95"/>
      <c r="F5" s="95"/>
      <c r="G5" s="95"/>
      <c r="H5" s="97"/>
    </row>
    <row r="6" spans="1:8" ht="12.75">
      <c r="A6" s="44" t="s">
        <v>20</v>
      </c>
      <c r="B6" s="95">
        <f>'PATRIMONIO EREDITARIO'!$G$17</f>
        <v>97750</v>
      </c>
      <c r="C6" s="95">
        <f>'PATRIMONIO EREDITARIO'!$G$17</f>
        <v>97750</v>
      </c>
      <c r="D6" s="95"/>
      <c r="E6" s="95"/>
      <c r="F6" s="95"/>
      <c r="G6" s="95"/>
      <c r="H6" s="97"/>
    </row>
    <row r="7" spans="1:8" ht="12.75">
      <c r="A7" s="44" t="s">
        <v>21</v>
      </c>
      <c r="B7" s="95">
        <f>'PATRIMONIO EREDITARIO'!$G$18</f>
        <v>65166.666666666664</v>
      </c>
      <c r="C7" s="95"/>
      <c r="D7" s="95">
        <f>'PATRIMONIO EREDITARIO'!$G$16</f>
        <v>130333.33333333333</v>
      </c>
      <c r="E7" s="95"/>
      <c r="F7" s="95"/>
      <c r="G7" s="95"/>
      <c r="H7" s="97"/>
    </row>
    <row r="8" spans="1:8" ht="12.75">
      <c r="A8" s="44" t="s">
        <v>22</v>
      </c>
      <c r="B8" s="95"/>
      <c r="C8" s="95"/>
      <c r="D8" s="95"/>
      <c r="E8" s="95">
        <f>'PATRIMONIO EREDITARIO'!$E$21</f>
        <v>195500</v>
      </c>
      <c r="F8" s="95"/>
      <c r="G8" s="95"/>
      <c r="H8" s="97"/>
    </row>
    <row r="9" spans="1:8" ht="12.75">
      <c r="A9" s="44" t="s">
        <v>33</v>
      </c>
      <c r="B9" s="95"/>
      <c r="C9" s="95"/>
      <c r="D9" s="95"/>
      <c r="E9" s="95"/>
      <c r="F9" s="95">
        <f>'PATRIMONIO EREDITARIO'!$E$21</f>
        <v>195500</v>
      </c>
      <c r="G9" s="95"/>
      <c r="H9" s="97"/>
    </row>
    <row r="10" spans="1:8" ht="12.75">
      <c r="A10" s="44" t="s">
        <v>34</v>
      </c>
      <c r="B10" s="95"/>
      <c r="C10" s="95"/>
      <c r="D10" s="95"/>
      <c r="E10" s="95">
        <f>'PATRIMONIO EREDITARIO'!$G$17</f>
        <v>97750</v>
      </c>
      <c r="F10" s="95">
        <f>'PATRIMONIO EREDITARIO'!$G$17</f>
        <v>97750</v>
      </c>
      <c r="G10" s="95"/>
      <c r="H10" s="97"/>
    </row>
    <row r="11" spans="1:8" ht="12.75">
      <c r="A11" s="44" t="s">
        <v>35</v>
      </c>
      <c r="B11" s="95">
        <f>'PATRIMONIO EREDITARIO'!$G$16</f>
        <v>130333.33333333333</v>
      </c>
      <c r="C11" s="95"/>
      <c r="D11" s="95"/>
      <c r="E11" s="95">
        <f>'PATRIMONIO EREDITARIO'!G18/2</f>
        <v>32583.333333333332</v>
      </c>
      <c r="F11" s="95">
        <f>'PATRIMONIO EREDITARIO'!G18/2</f>
        <v>32583.333333333332</v>
      </c>
      <c r="G11" s="95"/>
      <c r="H11" s="97"/>
    </row>
    <row r="12" spans="1:8" ht="12.75">
      <c r="A12" s="44" t="s">
        <v>36</v>
      </c>
      <c r="B12" s="95"/>
      <c r="C12" s="95"/>
      <c r="D12" s="95"/>
      <c r="E12" s="95"/>
      <c r="F12" s="95"/>
      <c r="G12" s="95">
        <f>'PATRIMONIO EREDITARIO'!$E$21</f>
        <v>195500</v>
      </c>
      <c r="H12" s="97"/>
    </row>
    <row r="13" spans="1:8" ht="13.5" thickBot="1">
      <c r="A13" s="45" t="s">
        <v>37</v>
      </c>
      <c r="B13" s="98"/>
      <c r="C13" s="98"/>
      <c r="D13" s="98"/>
      <c r="E13" s="98"/>
      <c r="F13" s="98"/>
      <c r="G13" s="98"/>
      <c r="H13" s="99">
        <f>'PATRIMONIO EREDITARIO'!$E$21</f>
        <v>195500</v>
      </c>
    </row>
    <row r="14" spans="4:8" ht="20.25" customHeight="1">
      <c r="D14" s="65" t="s">
        <v>43</v>
      </c>
      <c r="E14" s="52" t="s">
        <v>38</v>
      </c>
      <c r="F14" s="52" t="s">
        <v>38</v>
      </c>
      <c r="G14" s="53" t="s">
        <v>39</v>
      </c>
      <c r="H14" s="66" t="s">
        <v>40</v>
      </c>
    </row>
    <row r="15" spans="4:8" ht="12.75">
      <c r="D15" s="94">
        <v>5</v>
      </c>
      <c r="E15" s="54">
        <v>3</v>
      </c>
      <c r="F15" s="54">
        <v>5</v>
      </c>
      <c r="G15" s="55">
        <v>4</v>
      </c>
      <c r="H15" s="55">
        <v>12</v>
      </c>
    </row>
    <row r="16" spans="4:8" ht="32.25">
      <c r="D16" s="87" t="s">
        <v>44</v>
      </c>
      <c r="E16" s="88" t="s">
        <v>62</v>
      </c>
      <c r="F16" s="88" t="s">
        <v>63</v>
      </c>
      <c r="G16" s="89" t="s">
        <v>30</v>
      </c>
      <c r="H16" s="88" t="s">
        <v>31</v>
      </c>
    </row>
    <row r="17" spans="2:8" ht="12.75">
      <c r="B17" s="90" t="s">
        <v>19</v>
      </c>
      <c r="C17" s="64"/>
      <c r="D17" s="79">
        <f>'PATRIMONIO EREDITARIO'!$E$21/D15</f>
        <v>39100</v>
      </c>
      <c r="E17" s="80"/>
      <c r="F17" s="80"/>
      <c r="G17" s="80"/>
      <c r="H17" s="81"/>
    </row>
    <row r="18" spans="2:8" ht="12.75">
      <c r="B18" s="78" t="s">
        <v>21</v>
      </c>
      <c r="C18" s="51"/>
      <c r="D18" s="79">
        <f>'PATRIMONIO EREDITARIO'!$G$16/'SUCCESSIONE LEGITTIMA'!D15</f>
        <v>26066.666666666664</v>
      </c>
      <c r="E18" s="80"/>
      <c r="F18" s="80"/>
      <c r="G18" s="80"/>
      <c r="H18" s="81"/>
    </row>
    <row r="19" spans="2:8" ht="12.75">
      <c r="B19" s="78" t="s">
        <v>22</v>
      </c>
      <c r="C19" s="51"/>
      <c r="D19" s="79"/>
      <c r="E19" s="82">
        <f>'PATRIMONIO EREDITARIO'!E21/2/'SUCCESSIONE LEGITTIMA'!E15</f>
        <v>32583.333333333332</v>
      </c>
      <c r="F19" s="82">
        <f>'PATRIMONIO EREDITARIO'!E21/2/'SUCCESSIONE LEGITTIMA'!F15</f>
        <v>19550</v>
      </c>
      <c r="G19" s="80"/>
      <c r="H19" s="81"/>
    </row>
    <row r="20" spans="2:8" ht="12.75">
      <c r="B20" s="78" t="s">
        <v>33</v>
      </c>
      <c r="C20" s="51"/>
      <c r="D20" s="79"/>
      <c r="E20" s="80"/>
      <c r="F20" s="80"/>
      <c r="G20" s="83">
        <f>'PATRIMONIO EREDITARIO'!E21/'SUCCESSIONE LEGITTIMA'!G15</f>
        <v>48875</v>
      </c>
      <c r="H20" s="81"/>
    </row>
    <row r="21" spans="2:8" ht="12.75">
      <c r="B21" s="78" t="s">
        <v>34</v>
      </c>
      <c r="C21" s="51"/>
      <c r="D21" s="79"/>
      <c r="E21" s="80">
        <f>'PATRIMONIO EREDITARIO'!G17/2/'SUCCESSIONE LEGITTIMA'!E15</f>
        <v>16291.666666666666</v>
      </c>
      <c r="F21" s="80">
        <f>'PATRIMONIO EREDITARIO'!G17/2/'SUCCESSIONE LEGITTIMA'!F15</f>
        <v>9775</v>
      </c>
      <c r="G21" s="82">
        <f>'PATRIMONIO EREDITARIO'!G17/'SUCCESSIONE LEGITTIMA'!G15</f>
        <v>24437.5</v>
      </c>
      <c r="H21" s="81"/>
    </row>
    <row r="22" spans="2:8" ht="12.75">
      <c r="B22" s="78" t="s">
        <v>35</v>
      </c>
      <c r="C22" s="51"/>
      <c r="D22" s="79"/>
      <c r="E22" s="80">
        <f>'PATRIMONIO EREDITARIO'!G18/2/'SUCCESSIONE LEGITTIMA'!E15/2</f>
        <v>5430.555555555556</v>
      </c>
      <c r="F22" s="80">
        <f>'PATRIMONIO EREDITARIO'!G18/2/'SUCCESSIONE LEGITTIMA'!F15/2</f>
        <v>3258.333333333333</v>
      </c>
      <c r="G22" s="80">
        <f>'PATRIMONIO EREDITARIO'!G18/2/'SUCCESSIONE LEGITTIMA'!G15</f>
        <v>8145.833333333333</v>
      </c>
      <c r="H22" s="81"/>
    </row>
    <row r="23" spans="2:8" ht="12.75">
      <c r="B23" s="91" t="s">
        <v>36</v>
      </c>
      <c r="C23" s="77"/>
      <c r="D23" s="84"/>
      <c r="E23" s="85"/>
      <c r="F23" s="85"/>
      <c r="G23" s="85"/>
      <c r="H23" s="86">
        <f>'PATRIMONIO EREDITARIO'!E21/'SUCCESSIONE LEGITTIMA'!H15</f>
        <v>16291.666666666666</v>
      </c>
    </row>
    <row r="24" spans="5:6" ht="17.25" customHeight="1">
      <c r="E24" s="92" t="s">
        <v>64</v>
      </c>
      <c r="F24" s="92"/>
    </row>
    <row r="25" spans="5:6" ht="12.75">
      <c r="E25" s="93"/>
      <c r="F25" s="93"/>
    </row>
  </sheetData>
  <mergeCells count="1">
    <mergeCell ref="E24:F25"/>
  </mergeCells>
  <printOptions gridLines="1"/>
  <pageMargins left="0.75" right="0.75" top="1" bottom="1" header="0.5" footer="0.5"/>
  <pageSetup horizontalDpi="200" verticalDpi="20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SUCCESS.XLS</dc:title>
  <dc:subject>CALCOLO QUOTE EREDITARIE + ALTRO</dc:subject>
  <dc:creator>I. T.C.G "EINAUDI"</dc:creator>
  <cp:keywords/>
  <dc:description/>
  <cp:lastModifiedBy>Mauro Zuccari</cp:lastModifiedBy>
  <dcterms:created xsi:type="dcterms:W3CDTF">2005-10-23T21:55:22Z</dcterms:created>
  <dcterms:modified xsi:type="dcterms:W3CDTF">2006-11-29T20:13:37Z</dcterms:modified>
  <cp:category/>
  <cp:version/>
  <cp:contentType/>
  <cp:contentStatus/>
</cp:coreProperties>
</file>