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<sst xmlns="http://schemas.openxmlformats.org/spreadsheetml/2006/main" count="10" uniqueCount="10">
  <si>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Frequency</t>
  </si>
  <si>
    <t>RIAA</t>
  </si>
  <si>
    <t>t1=3180us</t>
  </si>
  <si>
    <t>t2=318us</t>
  </si>
  <si>
    <t>t3=75us</t>
  </si>
  <si>
    <t>RIAA Reproduction Curve</t>
  </si>
  <si>
    <t>Curves</t>
  </si>
  <si>
    <t>Time Constants</t>
  </si>
  <si>
    <t>IEC</t>
  </si>
  <si>
    <t>t4=7950us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</si>
</sst>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2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419100</xdr:rowOff>
    </xdr:from>
    <xdr:to>
      <xdr:col>6</xdr:col>
      <xdr:colOff>457200</xdr:colOff>
      <xdr:row>1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09625"/>
          <a:ext cx="4495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="50" zoomScaleNormal="50" workbookViewId="0" topLeftCell="A40">
      <selection activeCell="S97" sqref="S97"/>
    </sheetView>
  </sheetViews>
  <sheetFormatPr defaultColWidth="9.140625" defaultRowHeight="12.75"/>
  <cols>
    <col min="1" max="1" width="10.57421875" style="0" bestFit="1" customWidth="1"/>
    <col min="2" max="3" width="12.57421875" style="0" bestFit="1" customWidth="1"/>
    <col min="4" max="4" width="3.28125" style="0" customWidth="1"/>
    <col min="5" max="5" width="12.421875" style="0" bestFit="1" customWidth="1"/>
    <col min="6" max="6" width="12.00390625" style="0" bestFit="1" customWidth="1"/>
    <col min="7" max="7" width="7.7109375" style="0" customWidth="1"/>
    <col min="8" max="8" width="12.421875" style="0" bestFit="1" customWidth="1"/>
  </cols>
  <sheetData>
    <row r="1" spans="1:8" ht="30.75" thickBot="1">
      <c r="A1" s="9" t="s">
        <v>5</v>
      </c>
      <c r="B1" s="10"/>
      <c r="C1" s="10"/>
      <c r="D1" s="10"/>
      <c r="E1" s="10"/>
      <c r="F1" s="10"/>
      <c r="G1" s="10"/>
      <c r="H1" s="11"/>
    </row>
    <row r="2" spans="1:8" ht="164.25" customHeight="1" thickBot="1">
      <c r="A2" s="4"/>
      <c r="H2" s="3"/>
    </row>
    <row r="3" spans="1:8" ht="21.75" customHeight="1" thickBot="1">
      <c r="A3" s="12" t="s">
        <v>6</v>
      </c>
      <c r="B3" s="13"/>
      <c r="C3" s="14"/>
      <c r="E3" s="15" t="s">
        <v>7</v>
      </c>
      <c r="F3" s="16"/>
      <c r="G3" s="16"/>
      <c r="H3" s="17"/>
    </row>
    <row r="4" spans="1:8" ht="12.75">
      <c r="A4" s="6" t="s">
        <v>0</v>
      </c>
      <c r="B4" s="7" t="s">
        <v>1</v>
      </c>
      <c r="C4" s="7" t="s">
        <v>8</v>
      </c>
      <c r="D4" s="8"/>
      <c r="E4" s="7" t="s">
        <v>2</v>
      </c>
      <c r="F4" s="7" t="s">
        <v>3</v>
      </c>
      <c r="G4" s="7" t="s">
        <v>4</v>
      </c>
      <c r="H4" s="7" t="s">
        <v>9</v>
      </c>
    </row>
    <row r="5" spans="1:8" ht="12.75">
      <c r="A5" s="1">
        <v>20</v>
      </c>
      <c r="B5" s="5">
        <f aca="true" t="shared" si="0" ref="B5:B83">F5-E5-G5</f>
        <v>19.363129951115113</v>
      </c>
      <c r="C5" s="5">
        <f aca="true" t="shared" si="1" ref="C5:C83">B5-H5</f>
        <v>16.34859786119374</v>
      </c>
      <c r="E5" s="2">
        <f aca="true" t="shared" si="2" ref="E5:E83">10*LOG10(1+(1/(4*PI()^2*A5^2*0.00318^2)))</f>
        <v>8.61067427474729</v>
      </c>
      <c r="F5" s="2">
        <f aca="true" t="shared" si="3" ref="F5:F83">10*LOG10(1+(1/(4*PI()^2*A5^2*0.000318^2)))</f>
        <v>27.9741899770559</v>
      </c>
      <c r="G5" s="2">
        <f aca="true" t="shared" si="4" ref="G5:G83">10*LOG10(1+(4*PI()^2*A5^2*0.000075^2))</f>
        <v>0.0003857511934972326</v>
      </c>
      <c r="H5" s="2">
        <f aca="true" t="shared" si="5" ref="H5:H83">10*LOG10(1+(1/(4*PI()^2*A5^2*0.00795^2)))</f>
        <v>3.0145320899213726</v>
      </c>
    </row>
    <row r="6" spans="1:8" ht="12.75">
      <c r="A6" s="1">
        <v>22</v>
      </c>
      <c r="B6" s="5">
        <f t="shared" si="0"/>
        <v>19.24069972844302</v>
      </c>
      <c r="C6" s="5">
        <f t="shared" si="1"/>
        <v>16.62080053260822</v>
      </c>
      <c r="E6" s="2">
        <f t="shared" si="2"/>
        <v>7.906623615128689</v>
      </c>
      <c r="F6" s="2">
        <f t="shared" si="3"/>
        <v>27.147790098162858</v>
      </c>
      <c r="G6" s="2">
        <f t="shared" si="4"/>
        <v>0.0004667545911521239</v>
      </c>
      <c r="H6" s="2">
        <f t="shared" si="5"/>
        <v>2.619899195834799</v>
      </c>
    </row>
    <row r="7" spans="1:8" ht="12.75">
      <c r="A7" s="1">
        <v>25</v>
      </c>
      <c r="B7" s="5">
        <f t="shared" si="0"/>
        <v>19.04281059587696</v>
      </c>
      <c r="C7" s="5">
        <f t="shared" si="1"/>
        <v>16.891068633761275</v>
      </c>
      <c r="E7" s="2">
        <f t="shared" si="2"/>
        <v>6.996469478432702</v>
      </c>
      <c r="F7" s="2">
        <f t="shared" si="3"/>
        <v>26.0398827954933</v>
      </c>
      <c r="G7" s="2">
        <f t="shared" si="4"/>
        <v>0.0006027211836368285</v>
      </c>
      <c r="H7" s="2">
        <f t="shared" si="5"/>
        <v>2.151741962115685</v>
      </c>
    </row>
    <row r="8" spans="1:8" ht="12.75">
      <c r="A8" s="1">
        <v>28</v>
      </c>
      <c r="B8" s="5">
        <f t="shared" si="0"/>
        <v>18.83020252507725</v>
      </c>
      <c r="C8" s="5">
        <f t="shared" si="1"/>
        <v>17.036986126710627</v>
      </c>
      <c r="E8" s="2">
        <f t="shared" si="2"/>
        <v>6.227312782863839</v>
      </c>
      <c r="F8" s="2">
        <f t="shared" si="3"/>
        <v>25.058271348048144</v>
      </c>
      <c r="G8" s="2">
        <f t="shared" si="4"/>
        <v>0.000756040107051124</v>
      </c>
      <c r="H8" s="2">
        <f t="shared" si="5"/>
        <v>1.7932163983666236</v>
      </c>
    </row>
    <row r="9" spans="1:8" ht="12.75">
      <c r="A9" s="1">
        <v>31.5</v>
      </c>
      <c r="B9" s="5">
        <f t="shared" si="0"/>
        <v>18.566961701871477</v>
      </c>
      <c r="C9" s="5">
        <f t="shared" si="1"/>
        <v>17.093568184273323</v>
      </c>
      <c r="E9" s="2">
        <f t="shared" si="2"/>
        <v>5.470900232307379</v>
      </c>
      <c r="F9" s="2">
        <f t="shared" si="3"/>
        <v>24.038818775318035</v>
      </c>
      <c r="G9" s="2">
        <f t="shared" si="4"/>
        <v>0.0009568411391798667</v>
      </c>
      <c r="H9" s="2">
        <f t="shared" si="5"/>
        <v>1.4733935175981552</v>
      </c>
    </row>
    <row r="10" spans="1:8" ht="12.75">
      <c r="A10" s="1">
        <v>35</v>
      </c>
      <c r="B10" s="5">
        <f t="shared" si="0"/>
        <v>18.290923688165417</v>
      </c>
      <c r="C10" s="5">
        <f t="shared" si="1"/>
        <v>17.061666894853435</v>
      </c>
      <c r="E10" s="2">
        <f t="shared" si="2"/>
        <v>4.835581652772917</v>
      </c>
      <c r="F10" s="2">
        <f t="shared" si="3"/>
        <v>23.12768659577411</v>
      </c>
      <c r="G10" s="2">
        <f t="shared" si="4"/>
        <v>0.0011812548357793108</v>
      </c>
      <c r="H10" s="2">
        <f t="shared" si="5"/>
        <v>1.2292567933119833</v>
      </c>
    </row>
    <row r="11" spans="1:8" ht="12.75">
      <c r="A11" s="1">
        <v>40</v>
      </c>
      <c r="B11" s="5">
        <f t="shared" si="0"/>
        <v>17.88097081275653</v>
      </c>
      <c r="C11" s="5">
        <f t="shared" si="1"/>
        <v>16.91017733443331</v>
      </c>
      <c r="E11" s="2">
        <f t="shared" si="2"/>
        <v>4.091799327031445</v>
      </c>
      <c r="F11" s="2">
        <f t="shared" si="3"/>
        <v>21.974312939024262</v>
      </c>
      <c r="G11" s="2">
        <f t="shared" si="4"/>
        <v>0.0015427992362868456</v>
      </c>
      <c r="H11" s="2">
        <f t="shared" si="5"/>
        <v>0.970793478323218</v>
      </c>
    </row>
    <row r="12" spans="1:8" ht="12.75">
      <c r="A12" s="1">
        <v>44</v>
      </c>
      <c r="B12" s="5">
        <f t="shared" si="0"/>
        <v>17.544745484736364</v>
      </c>
      <c r="C12" s="5">
        <f t="shared" si="1"/>
        <v>16.727620804952064</v>
      </c>
      <c r="E12" s="2">
        <f t="shared" si="2"/>
        <v>3.605631763006159</v>
      </c>
      <c r="F12" s="2">
        <f t="shared" si="3"/>
        <v>21.152243965198085</v>
      </c>
      <c r="G12" s="2">
        <f t="shared" si="4"/>
        <v>0.0018667174555626715</v>
      </c>
      <c r="H12" s="2">
        <f t="shared" si="5"/>
        <v>0.8171246797843001</v>
      </c>
    </row>
    <row r="13" spans="1:8" ht="12.75">
      <c r="A13" s="1">
        <v>50</v>
      </c>
      <c r="B13" s="5">
        <f t="shared" si="0"/>
        <v>17.034647728218292</v>
      </c>
      <c r="C13" s="5">
        <f t="shared" si="1"/>
        <v>16.388899938921416</v>
      </c>
      <c r="E13" s="2">
        <f t="shared" si="2"/>
        <v>3.0145320899213726</v>
      </c>
      <c r="F13" s="2">
        <f t="shared" si="3"/>
        <v>20.05159020115672</v>
      </c>
      <c r="G13" s="2">
        <f t="shared" si="4"/>
        <v>0.002410383017052138</v>
      </c>
      <c r="H13" s="2">
        <f t="shared" si="5"/>
        <v>0.6457477892968756</v>
      </c>
    </row>
    <row r="14" spans="1:8" ht="12.75">
      <c r="A14" s="1">
        <v>55</v>
      </c>
      <c r="B14" s="5">
        <f t="shared" si="0"/>
        <v>16.60992405582718</v>
      </c>
      <c r="C14" s="5">
        <f t="shared" si="1"/>
        <v>16.069583190732207</v>
      </c>
      <c r="E14" s="2">
        <f t="shared" si="2"/>
        <v>2.619899195834799</v>
      </c>
      <c r="F14" s="2">
        <f t="shared" si="3"/>
        <v>19.232739645191085</v>
      </c>
      <c r="G14" s="2">
        <f t="shared" si="4"/>
        <v>0.002916393529108344</v>
      </c>
      <c r="H14" s="2">
        <f t="shared" si="5"/>
        <v>0.5403408650949735</v>
      </c>
    </row>
    <row r="15" spans="1:8" ht="12.75">
      <c r="A15" s="1">
        <v>63</v>
      </c>
      <c r="B15" s="5">
        <f t="shared" si="0"/>
        <v>15.940666086953586</v>
      </c>
      <c r="C15" s="5">
        <f t="shared" si="1"/>
        <v>15.522881381848732</v>
      </c>
      <c r="E15" s="2">
        <f t="shared" si="2"/>
        <v>2.1248319719086375</v>
      </c>
      <c r="F15" s="2">
        <f t="shared" si="3"/>
        <v>18.069324159196704</v>
      </c>
      <c r="G15" s="2">
        <f t="shared" si="4"/>
        <v>0.0038261003344801565</v>
      </c>
      <c r="H15" s="2">
        <f t="shared" si="5"/>
        <v>0.4177847051048542</v>
      </c>
    </row>
    <row r="16" spans="1:8" ht="12.75">
      <c r="A16" s="1">
        <v>70</v>
      </c>
      <c r="B16" s="5">
        <f t="shared" si="0"/>
        <v>15.372095733635055</v>
      </c>
      <c r="C16" s="5">
        <f t="shared" si="1"/>
        <v>15.030658761007146</v>
      </c>
      <c r="E16" s="2">
        <f t="shared" si="2"/>
        <v>1.7932163983666236</v>
      </c>
      <c r="F16" s="2">
        <f t="shared" si="3"/>
        <v>17.17003522480218</v>
      </c>
      <c r="G16" s="2">
        <f t="shared" si="4"/>
        <v>0.004723092800501632</v>
      </c>
      <c r="H16" s="2">
        <f t="shared" si="5"/>
        <v>0.34143697262790823</v>
      </c>
    </row>
    <row r="17" spans="1:8" ht="12.75">
      <c r="A17" s="1">
        <v>80</v>
      </c>
      <c r="B17" s="5">
        <f t="shared" si="0"/>
        <v>14.594983293322864</v>
      </c>
      <c r="C17" s="5">
        <f t="shared" si="1"/>
        <v>14.331195793956887</v>
      </c>
      <c r="E17" s="2">
        <f t="shared" si="2"/>
        <v>1.4344784372006818</v>
      </c>
      <c r="F17" s="2">
        <f t="shared" si="3"/>
        <v>16.035629641783377</v>
      </c>
      <c r="G17" s="2">
        <f t="shared" si="4"/>
        <v>0.006167911259831617</v>
      </c>
      <c r="H17" s="2">
        <f t="shared" si="5"/>
        <v>0.2637874993659775</v>
      </c>
    </row>
    <row r="18" spans="1:8" ht="12.75">
      <c r="A18" s="1">
        <v>89</v>
      </c>
      <c r="B18" s="5">
        <f t="shared" si="0"/>
        <v>13.934310092521335</v>
      </c>
      <c r="C18" s="5">
        <f t="shared" si="1"/>
        <v>13.719947939092455</v>
      </c>
      <c r="E18" s="2">
        <f t="shared" si="2"/>
        <v>1.193324920006814</v>
      </c>
      <c r="F18" s="2">
        <f t="shared" si="3"/>
        <v>15.135267479064696</v>
      </c>
      <c r="G18" s="2">
        <f t="shared" si="4"/>
        <v>0.007632466536548018</v>
      </c>
      <c r="H18" s="2">
        <f t="shared" si="5"/>
        <v>0.21436215342888046</v>
      </c>
    </row>
    <row r="19" spans="1:8" ht="12.75">
      <c r="A19" s="1">
        <v>100</v>
      </c>
      <c r="B19" s="5">
        <f t="shared" si="0"/>
        <v>13.177441546416915</v>
      </c>
      <c r="C19" s="5">
        <f t="shared" si="1"/>
        <v>13.0067824582554</v>
      </c>
      <c r="E19" s="2">
        <f t="shared" si="2"/>
        <v>0.970793478323218</v>
      </c>
      <c r="F19" s="2">
        <f t="shared" si="3"/>
        <v>14.157868540450728</v>
      </c>
      <c r="G19" s="2">
        <f t="shared" si="4"/>
        <v>0.009633515710595671</v>
      </c>
      <c r="H19" s="2">
        <f t="shared" si="5"/>
        <v>0.1706590881615165</v>
      </c>
    </row>
    <row r="20" spans="1:8" ht="12.75">
      <c r="A20" s="1">
        <v>110</v>
      </c>
      <c r="B20" s="5">
        <f t="shared" si="0"/>
        <v>12.536107926053058</v>
      </c>
      <c r="C20" s="5">
        <f t="shared" si="1"/>
        <v>12.394590519045465</v>
      </c>
      <c r="E20" s="2">
        <f t="shared" si="2"/>
        <v>0.8171246797843001</v>
      </c>
      <c r="F20" s="2">
        <f t="shared" si="3"/>
        <v>13.364886447756527</v>
      </c>
      <c r="G20" s="2">
        <f t="shared" si="4"/>
        <v>0.011653841919169869</v>
      </c>
      <c r="H20" s="2">
        <f t="shared" si="5"/>
        <v>0.14151740700759297</v>
      </c>
    </row>
    <row r="21" spans="1:8" ht="12.75">
      <c r="A21" s="1">
        <v>125</v>
      </c>
      <c r="B21" s="5">
        <f t="shared" si="0"/>
        <v>11.65166137885894</v>
      </c>
      <c r="C21" s="5">
        <f t="shared" si="1"/>
        <v>11.541669882734672</v>
      </c>
      <c r="E21" s="2">
        <f t="shared" si="2"/>
        <v>0.6457477892968756</v>
      </c>
      <c r="F21" s="2">
        <f t="shared" si="3"/>
        <v>12.312452160486579</v>
      </c>
      <c r="G21" s="2">
        <f t="shared" si="4"/>
        <v>0.015042992330763862</v>
      </c>
      <c r="H21" s="2">
        <f t="shared" si="5"/>
        <v>0.10999149612426859</v>
      </c>
    </row>
    <row r="22" spans="1:8" ht="12.75">
      <c r="A22" s="1">
        <v>140</v>
      </c>
      <c r="B22" s="5">
        <f t="shared" si="0"/>
        <v>10.851302300909232</v>
      </c>
      <c r="C22" s="5">
        <f t="shared" si="1"/>
        <v>10.763393693295587</v>
      </c>
      <c r="E22" s="2">
        <f t="shared" si="2"/>
        <v>0.5223198805504136</v>
      </c>
      <c r="F22" s="2">
        <f t="shared" si="3"/>
        <v>11.392483811550289</v>
      </c>
      <c r="G22" s="2">
        <f t="shared" si="4"/>
        <v>0.01886163009064267</v>
      </c>
      <c r="H22" s="2">
        <f t="shared" si="5"/>
        <v>0.08790860761364519</v>
      </c>
    </row>
    <row r="23" spans="1:8" ht="12.75">
      <c r="A23" s="1">
        <v>160</v>
      </c>
      <c r="B23" s="5">
        <f t="shared" si="0"/>
        <v>9.898031315186946</v>
      </c>
      <c r="C23" s="5">
        <f t="shared" si="1"/>
        <v>9.830567207596738</v>
      </c>
      <c r="E23" s="2">
        <f t="shared" si="2"/>
        <v>0.40541689625145616</v>
      </c>
      <c r="F23" s="2">
        <f t="shared" si="3"/>
        <v>10.328067471480066</v>
      </c>
      <c r="G23" s="2">
        <f t="shared" si="4"/>
        <v>0.024619260041664114</v>
      </c>
      <c r="H23" s="2">
        <f t="shared" si="5"/>
        <v>0.06746410759020881</v>
      </c>
    </row>
    <row r="24" spans="1:8" ht="12.75">
      <c r="A24" s="1">
        <v>190</v>
      </c>
      <c r="B24" s="5">
        <f t="shared" si="0"/>
        <v>8.671473869485629</v>
      </c>
      <c r="C24" s="5">
        <f t="shared" si="1"/>
        <v>8.62352444067255</v>
      </c>
      <c r="E24" s="2">
        <f t="shared" si="2"/>
        <v>0.2913494640184925</v>
      </c>
      <c r="F24" s="2">
        <f t="shared" si="3"/>
        <v>8.997500115163891</v>
      </c>
      <c r="G24" s="2">
        <f t="shared" si="4"/>
        <v>0.034676781659769076</v>
      </c>
      <c r="H24" s="2">
        <f t="shared" si="5"/>
        <v>0.04794942881307794</v>
      </c>
    </row>
    <row r="25" spans="1:8" ht="12.75">
      <c r="A25" s="1">
        <v>200</v>
      </c>
      <c r="B25" s="5">
        <f t="shared" si="0"/>
        <v>8.30848026706935</v>
      </c>
      <c r="C25" s="5">
        <f t="shared" si="1"/>
        <v>8.265182684586415</v>
      </c>
      <c r="E25" s="2">
        <f t="shared" si="2"/>
        <v>0.2637874993659775</v>
      </c>
      <c r="F25" s="2">
        <f t="shared" si="3"/>
        <v>8.61067427474729</v>
      </c>
      <c r="G25" s="2">
        <f t="shared" si="4"/>
        <v>0.03840650831196279</v>
      </c>
      <c r="H25" s="2">
        <f t="shared" si="5"/>
        <v>0.04329758248293421</v>
      </c>
    </row>
    <row r="26" spans="1:8" ht="12.75">
      <c r="A26" s="1">
        <v>240</v>
      </c>
      <c r="B26" s="5">
        <f t="shared" si="0"/>
        <v>7.04244516296676</v>
      </c>
      <c r="C26" s="5">
        <f t="shared" si="1"/>
        <v>7.012331659258388</v>
      </c>
      <c r="E26" s="2">
        <f t="shared" si="2"/>
        <v>0.18487213407435127</v>
      </c>
      <c r="F26" s="2">
        <f t="shared" si="3"/>
        <v>7.282515662402755</v>
      </c>
      <c r="G26" s="2">
        <f t="shared" si="4"/>
        <v>0.05519836536164422</v>
      </c>
      <c r="H26" s="2">
        <f t="shared" si="5"/>
        <v>0.030113503708372333</v>
      </c>
    </row>
    <row r="27" spans="1:8" ht="12.75">
      <c r="A27" s="1">
        <v>250</v>
      </c>
      <c r="B27" s="5">
        <f t="shared" si="0"/>
        <v>6.765948550223547</v>
      </c>
      <c r="C27" s="5">
        <f t="shared" si="1"/>
        <v>6.738188416495882</v>
      </c>
      <c r="E27" s="2">
        <f t="shared" si="2"/>
        <v>0.1706590881615165</v>
      </c>
      <c r="F27" s="2">
        <f t="shared" si="3"/>
        <v>6.996469478432703</v>
      </c>
      <c r="G27" s="2">
        <f t="shared" si="4"/>
        <v>0.05986184004763917</v>
      </c>
      <c r="H27" s="2">
        <f t="shared" si="5"/>
        <v>0.02776013372766388</v>
      </c>
    </row>
    <row r="28" spans="1:8" ht="12.75">
      <c r="A28" s="1">
        <v>315</v>
      </c>
      <c r="B28" s="5">
        <f t="shared" si="0"/>
        <v>5.267970609459986</v>
      </c>
      <c r="C28" s="5">
        <f t="shared" si="1"/>
        <v>5.250464340271176</v>
      </c>
      <c r="E28" s="2">
        <f t="shared" si="2"/>
        <v>0.10827402421055143</v>
      </c>
      <c r="F28" s="2">
        <f t="shared" si="3"/>
        <v>5.470900232307379</v>
      </c>
      <c r="G28" s="2">
        <f t="shared" si="4"/>
        <v>0.09465559863684173</v>
      </c>
      <c r="H28" s="2">
        <f t="shared" si="5"/>
        <v>0.017506269188810097</v>
      </c>
    </row>
    <row r="29" spans="1:8" ht="12.75">
      <c r="A29" s="1">
        <v>340</v>
      </c>
      <c r="B29" s="5">
        <f t="shared" si="0"/>
        <v>4.803090436650587</v>
      </c>
      <c r="C29" s="5">
        <f t="shared" si="1"/>
        <v>4.788059683972772</v>
      </c>
      <c r="E29" s="2">
        <f t="shared" si="2"/>
        <v>0.09309989475834902</v>
      </c>
      <c r="F29" s="2">
        <f t="shared" si="3"/>
        <v>5.006270422085885</v>
      </c>
      <c r="G29" s="2">
        <f t="shared" si="4"/>
        <v>0.11008009067694943</v>
      </c>
      <c r="H29" s="2">
        <f t="shared" si="5"/>
        <v>0.015030752677814199</v>
      </c>
    </row>
    <row r="30" spans="1:8" ht="12.75">
      <c r="A30" s="1">
        <v>380</v>
      </c>
      <c r="B30" s="5">
        <f t="shared" si="0"/>
        <v>4.1572954088008</v>
      </c>
      <c r="C30" s="5">
        <f t="shared" si="1"/>
        <v>4.145258329240516</v>
      </c>
      <c r="E30" s="2">
        <f t="shared" si="2"/>
        <v>0.07469014148783575</v>
      </c>
      <c r="F30" s="2">
        <f t="shared" si="3"/>
        <v>4.369061711287937</v>
      </c>
      <c r="G30" s="2">
        <f t="shared" si="4"/>
        <v>0.1370761609993015</v>
      </c>
      <c r="H30" s="2">
        <f t="shared" si="5"/>
        <v>0.012037079560283982</v>
      </c>
    </row>
    <row r="31" spans="1:8" ht="12.75">
      <c r="A31" s="1">
        <v>400</v>
      </c>
      <c r="B31" s="5">
        <f t="shared" si="0"/>
        <v>3.872705952243084</v>
      </c>
      <c r="C31" s="5">
        <f t="shared" si="1"/>
        <v>3.861841021187561</v>
      </c>
      <c r="E31" s="2">
        <f t="shared" si="2"/>
        <v>0.06746410759020881</v>
      </c>
      <c r="F31" s="2">
        <f t="shared" si="3"/>
        <v>4.091799327031446</v>
      </c>
      <c r="G31" s="2">
        <f t="shared" si="4"/>
        <v>0.15162926719815373</v>
      </c>
      <c r="H31" s="2">
        <f t="shared" si="5"/>
        <v>0.010864931055522716</v>
      </c>
    </row>
    <row r="32" spans="1:8" ht="12.75">
      <c r="A32" s="1">
        <v>430</v>
      </c>
      <c r="B32" s="5">
        <f t="shared" si="0"/>
        <v>3.486192833004638</v>
      </c>
      <c r="C32" s="5">
        <f t="shared" si="1"/>
        <v>3.4767894710528764</v>
      </c>
      <c r="E32" s="2">
        <f t="shared" si="2"/>
        <v>0.05843972460236949</v>
      </c>
      <c r="F32" s="2">
        <f t="shared" si="3"/>
        <v>3.7193902498865428</v>
      </c>
      <c r="G32" s="2">
        <f t="shared" si="4"/>
        <v>0.17475769227953505</v>
      </c>
      <c r="H32" s="2">
        <f t="shared" si="5"/>
        <v>0.009403361951761575</v>
      </c>
    </row>
    <row r="33" spans="1:8" ht="12.75">
      <c r="A33" s="1">
        <v>480</v>
      </c>
      <c r="B33" s="5">
        <f t="shared" si="0"/>
        <v>2.931944005963564</v>
      </c>
      <c r="C33" s="5">
        <f t="shared" si="1"/>
        <v>2.9243960320738234</v>
      </c>
      <c r="E33" s="2">
        <f t="shared" si="2"/>
        <v>0.04696103847297643</v>
      </c>
      <c r="F33" s="2">
        <f t="shared" si="3"/>
        <v>3.1956099537643023</v>
      </c>
      <c r="G33" s="2">
        <f t="shared" si="4"/>
        <v>0.21670490932776193</v>
      </c>
      <c r="H33" s="2">
        <f t="shared" si="5"/>
        <v>0.007547973889740434</v>
      </c>
    </row>
    <row r="34" spans="1:8" ht="12.75">
      <c r="A34" s="1">
        <v>500</v>
      </c>
      <c r="B34" s="5">
        <f t="shared" si="0"/>
        <v>2.736584139014728</v>
      </c>
      <c r="C34" s="5">
        <f t="shared" si="1"/>
        <v>2.7296274525894213</v>
      </c>
      <c r="E34" s="2">
        <f t="shared" si="2"/>
        <v>0.04329758248293421</v>
      </c>
      <c r="F34" s="2">
        <f t="shared" si="3"/>
        <v>3.0145320899213734</v>
      </c>
      <c r="G34" s="2">
        <f t="shared" si="4"/>
        <v>0.2346503684237115</v>
      </c>
      <c r="H34" s="2">
        <f t="shared" si="5"/>
        <v>0.00695668642530658</v>
      </c>
    </row>
    <row r="35" spans="1:8" ht="12.75">
      <c r="A35" s="1">
        <v>540</v>
      </c>
      <c r="B35" s="5">
        <f t="shared" si="0"/>
        <v>2.383176800174337</v>
      </c>
      <c r="C35" s="5">
        <f t="shared" si="1"/>
        <v>2.3772118816279604</v>
      </c>
      <c r="E35" s="2">
        <f t="shared" si="2"/>
        <v>0.03714703366632085</v>
      </c>
      <c r="F35" s="2">
        <f t="shared" si="3"/>
        <v>2.6928185719297177</v>
      </c>
      <c r="G35" s="2">
        <f t="shared" si="4"/>
        <v>0.2724947380890597</v>
      </c>
      <c r="H35" s="2">
        <f t="shared" si="5"/>
        <v>0.0059649185463769416</v>
      </c>
    </row>
    <row r="36" spans="1:8" ht="12.75">
      <c r="A36" s="1">
        <v>610</v>
      </c>
      <c r="B36" s="5">
        <f t="shared" si="0"/>
        <v>1.8614658175037977</v>
      </c>
      <c r="C36" s="5">
        <f t="shared" si="1"/>
        <v>1.8567906533101846</v>
      </c>
      <c r="E36" s="2">
        <f t="shared" si="2"/>
        <v>0.02913754604010991</v>
      </c>
      <c r="F36" s="2">
        <f t="shared" si="3"/>
        <v>2.2354071279730596</v>
      </c>
      <c r="G36" s="2">
        <f t="shared" si="4"/>
        <v>0.34480376442915195</v>
      </c>
      <c r="H36" s="2">
        <f t="shared" si="5"/>
        <v>0.004675164193613044</v>
      </c>
    </row>
    <row r="37" spans="1:8" ht="12.75">
      <c r="A37" s="1">
        <v>630</v>
      </c>
      <c r="B37" s="5">
        <f t="shared" si="0"/>
        <v>1.7306694403443506</v>
      </c>
      <c r="C37" s="5">
        <f t="shared" si="1"/>
        <v>1.7262862529285634</v>
      </c>
      <c r="E37" s="2">
        <f t="shared" si="2"/>
        <v>0.02732262291249071</v>
      </c>
      <c r="F37" s="2">
        <f t="shared" si="3"/>
        <v>2.1248319719086375</v>
      </c>
      <c r="G37" s="2">
        <f t="shared" si="4"/>
        <v>0.3668399086517963</v>
      </c>
      <c r="H37" s="2">
        <f t="shared" si="5"/>
        <v>0.00438318741578711</v>
      </c>
    </row>
    <row r="38" spans="1:8" ht="12.75">
      <c r="A38" s="1">
        <v>680</v>
      </c>
      <c r="B38" s="5">
        <f t="shared" si="0"/>
        <v>1.4320606482647953</v>
      </c>
      <c r="C38" s="5">
        <f t="shared" si="1"/>
        <v>1.428298080331455</v>
      </c>
      <c r="E38" s="2">
        <f t="shared" si="2"/>
        <v>0.023462746250208343</v>
      </c>
      <c r="F38" s="2">
        <f t="shared" si="3"/>
        <v>1.880031620212442</v>
      </c>
      <c r="G38" s="2">
        <f t="shared" si="4"/>
        <v>0.42450822569743835</v>
      </c>
      <c r="H38" s="2">
        <f t="shared" si="5"/>
        <v>0.003762567933340343</v>
      </c>
    </row>
    <row r="39" spans="1:8" ht="12.75">
      <c r="A39" s="1">
        <v>760</v>
      </c>
      <c r="B39" s="5">
        <f t="shared" si="0"/>
        <v>1.0215844156348988</v>
      </c>
      <c r="C39" s="5">
        <f t="shared" si="1"/>
        <v>1.0185720165704604</v>
      </c>
      <c r="E39" s="2">
        <f t="shared" si="2"/>
        <v>0.01879330430437187</v>
      </c>
      <c r="F39" s="2">
        <f t="shared" si="3"/>
        <v>1.5644903386788713</v>
      </c>
      <c r="G39" s="2">
        <f t="shared" si="4"/>
        <v>0.5241126187396007</v>
      </c>
      <c r="H39" s="2">
        <f t="shared" si="5"/>
        <v>0.0030123990644383906</v>
      </c>
    </row>
    <row r="40" spans="1:8" ht="12.75">
      <c r="A40" s="1">
        <v>800</v>
      </c>
      <c r="B40" s="5">
        <f t="shared" si="0"/>
        <v>0.8403877809514435</v>
      </c>
      <c r="C40" s="5">
        <f t="shared" si="1"/>
        <v>0.8376689988817818</v>
      </c>
      <c r="E40" s="2">
        <f t="shared" si="2"/>
        <v>0.0169645310112847</v>
      </c>
      <c r="F40" s="2">
        <f t="shared" si="3"/>
        <v>1.4344784372006825</v>
      </c>
      <c r="G40" s="2">
        <f t="shared" si="4"/>
        <v>0.5771261252379543</v>
      </c>
      <c r="H40" s="2">
        <f t="shared" si="5"/>
        <v>0.002718782069661739</v>
      </c>
    </row>
    <row r="41" spans="1:8" ht="12.75">
      <c r="A41" s="1">
        <v>850</v>
      </c>
      <c r="B41" s="5">
        <f t="shared" si="0"/>
        <v>0.6314260319409895</v>
      </c>
      <c r="C41" s="5">
        <f t="shared" si="1"/>
        <v>0.6290176129707435</v>
      </c>
      <c r="E41" s="2">
        <f t="shared" si="2"/>
        <v>0.015030752677814199</v>
      </c>
      <c r="F41" s="2">
        <f t="shared" si="3"/>
        <v>1.2926940047940696</v>
      </c>
      <c r="G41" s="2">
        <f t="shared" si="4"/>
        <v>0.646237220175266</v>
      </c>
      <c r="H41" s="2">
        <f t="shared" si="5"/>
        <v>0.002408418970245913</v>
      </c>
    </row>
    <row r="42" spans="1:8" ht="12.75">
      <c r="A42" s="1">
        <v>950</v>
      </c>
      <c r="B42" s="5">
        <f t="shared" si="0"/>
        <v>0.25842384282949815</v>
      </c>
      <c r="C42" s="5">
        <f t="shared" si="1"/>
        <v>0.25649566673437535</v>
      </c>
      <c r="E42" s="2">
        <f t="shared" si="2"/>
        <v>0.012037079560283982</v>
      </c>
      <c r="F42" s="2">
        <f t="shared" si="3"/>
        <v>1.0637738078537449</v>
      </c>
      <c r="G42" s="2">
        <f t="shared" si="4"/>
        <v>0.7933128854639627</v>
      </c>
      <c r="H42" s="2">
        <f t="shared" si="5"/>
        <v>0.0019281760951227857</v>
      </c>
    </row>
    <row r="43" spans="1:8" ht="12.75">
      <c r="A43" s="1">
        <v>1000</v>
      </c>
      <c r="B43" s="5">
        <f t="shared" si="0"/>
        <v>0.08898158095803677</v>
      </c>
      <c r="C43" s="5">
        <f t="shared" si="1"/>
        <v>0.08724136437228722</v>
      </c>
      <c r="E43" s="2">
        <f t="shared" si="2"/>
        <v>0.010864931055522716</v>
      </c>
      <c r="F43" s="2">
        <f t="shared" si="3"/>
        <v>0.9707934783232188</v>
      </c>
      <c r="G43" s="2">
        <f t="shared" si="4"/>
        <v>0.8709469663096594</v>
      </c>
      <c r="H43" s="2">
        <f t="shared" si="5"/>
        <v>0.0017402165857495484</v>
      </c>
    </row>
    <row r="44" spans="1:8" ht="12.75">
      <c r="A44" s="1">
        <v>1100</v>
      </c>
      <c r="B44" s="5">
        <f t="shared" si="0"/>
        <v>-0.22544587994665977</v>
      </c>
      <c r="C44" s="5">
        <f t="shared" si="1"/>
        <v>-0.22688412547586911</v>
      </c>
      <c r="E44" s="2">
        <f t="shared" si="2"/>
        <v>0.008981230145582175</v>
      </c>
      <c r="F44" s="2">
        <f t="shared" si="3"/>
        <v>0.8171246797843001</v>
      </c>
      <c r="G44" s="2">
        <f t="shared" si="4"/>
        <v>1.0335893295853777</v>
      </c>
      <c r="H44" s="2">
        <f t="shared" si="5"/>
        <v>0.0014382455292093446</v>
      </c>
    </row>
    <row r="45" spans="1:8" ht="12.75">
      <c r="A45" s="1">
        <v>1200</v>
      </c>
      <c r="B45" s="5">
        <f t="shared" si="0"/>
        <v>-0.5160528837619851</v>
      </c>
      <c r="C45" s="5">
        <f t="shared" si="1"/>
        <v>-0.5172614414792108</v>
      </c>
      <c r="E45" s="2">
        <f t="shared" si="2"/>
        <v>0.007547973889740434</v>
      </c>
      <c r="F45" s="2">
        <f t="shared" si="3"/>
        <v>0.6964946652633608</v>
      </c>
      <c r="G45" s="2">
        <f t="shared" si="4"/>
        <v>1.2049995751356055</v>
      </c>
      <c r="H45" s="2">
        <f t="shared" si="5"/>
        <v>0.001208557717225693</v>
      </c>
    </row>
    <row r="46" spans="1:8" ht="12.75">
      <c r="A46" s="1">
        <v>1250</v>
      </c>
      <c r="B46" s="5">
        <f t="shared" si="0"/>
        <v>-0.6548148241334505</v>
      </c>
      <c r="C46" s="5">
        <f t="shared" si="1"/>
        <v>-0.655928643074772</v>
      </c>
      <c r="E46" s="2">
        <f t="shared" si="2"/>
        <v>0.00695668642530658</v>
      </c>
      <c r="F46" s="2">
        <f t="shared" si="3"/>
        <v>0.6457477892968756</v>
      </c>
      <c r="G46" s="2">
        <f t="shared" si="4"/>
        <v>1.2936059270050195</v>
      </c>
      <c r="H46" s="2">
        <f t="shared" si="5"/>
        <v>0.0011138189413216122</v>
      </c>
    </row>
    <row r="47" spans="1:8" ht="12.75">
      <c r="A47" s="1">
        <v>1300</v>
      </c>
      <c r="B47" s="5">
        <f t="shared" si="0"/>
        <v>-0.7901390755698898</v>
      </c>
      <c r="C47" s="5">
        <f t="shared" si="1"/>
        <v>-0.7911688737541192</v>
      </c>
      <c r="E47" s="2">
        <f t="shared" si="2"/>
        <v>0.0064322361202492516</v>
      </c>
      <c r="F47" s="2">
        <f t="shared" si="3"/>
        <v>0.6002414037156535</v>
      </c>
      <c r="G47" s="2">
        <f t="shared" si="4"/>
        <v>1.383948243165294</v>
      </c>
      <c r="H47" s="2">
        <f t="shared" si="5"/>
        <v>0.0010297981842293377</v>
      </c>
    </row>
    <row r="48" spans="1:8" ht="12.75">
      <c r="A48" s="1">
        <v>1500</v>
      </c>
      <c r="B48" s="5">
        <f t="shared" si="0"/>
        <v>-1.306305971809465</v>
      </c>
      <c r="C48" s="5">
        <f t="shared" si="1"/>
        <v>-1.3070794874913494</v>
      </c>
      <c r="E48" s="2">
        <f t="shared" si="2"/>
        <v>0.004832214268511879</v>
      </c>
      <c r="F48" s="2">
        <f t="shared" si="3"/>
        <v>0.4584216622592974</v>
      </c>
      <c r="G48" s="2">
        <f t="shared" si="4"/>
        <v>1.7598954198002505</v>
      </c>
      <c r="H48" s="2">
        <f t="shared" si="5"/>
        <v>0.0007735156818844792</v>
      </c>
    </row>
    <row r="49" spans="1:8" ht="12.75">
      <c r="A49" s="1">
        <v>1600</v>
      </c>
      <c r="B49" s="5">
        <f t="shared" si="0"/>
        <v>-1.5536458171235101</v>
      </c>
      <c r="C49" s="5">
        <f t="shared" si="1"/>
        <v>-1.554325672221884</v>
      </c>
      <c r="E49" s="2">
        <f t="shared" si="2"/>
        <v>0.004247349357657909</v>
      </c>
      <c r="F49" s="2">
        <f t="shared" si="3"/>
        <v>0.40541689625145616</v>
      </c>
      <c r="G49" s="2">
        <f t="shared" si="4"/>
        <v>1.9548153640173083</v>
      </c>
      <c r="H49" s="2">
        <f t="shared" si="5"/>
        <v>0.0006798550983737749</v>
      </c>
    </row>
    <row r="50" spans="1:8" ht="12.75">
      <c r="A50" s="1">
        <v>1700</v>
      </c>
      <c r="B50" s="5">
        <f t="shared" si="0"/>
        <v>-1.7958962021600324</v>
      </c>
      <c r="C50" s="5">
        <f t="shared" si="1"/>
        <v>-1.7964984321276347</v>
      </c>
      <c r="E50" s="2">
        <f t="shared" si="2"/>
        <v>0.003762567933340343</v>
      </c>
      <c r="F50" s="2">
        <f t="shared" si="3"/>
        <v>0.3609922358711517</v>
      </c>
      <c r="G50" s="2">
        <f t="shared" si="4"/>
        <v>2.1531258700978437</v>
      </c>
      <c r="H50" s="2">
        <f t="shared" si="5"/>
        <v>0.0006022299676022214</v>
      </c>
    </row>
    <row r="51" spans="1:8" ht="12.75">
      <c r="A51" s="1">
        <v>1900</v>
      </c>
      <c r="B51" s="5">
        <f t="shared" si="0"/>
        <v>-2.268387968009103</v>
      </c>
      <c r="C51" s="5">
        <f t="shared" si="1"/>
        <v>-2.268870092295347</v>
      </c>
      <c r="E51" s="2">
        <f t="shared" si="2"/>
        <v>0.0030123990644383906</v>
      </c>
      <c r="F51" s="2">
        <f t="shared" si="3"/>
        <v>0.2913494640184925</v>
      </c>
      <c r="G51" s="2">
        <f t="shared" si="4"/>
        <v>2.556725032963157</v>
      </c>
      <c r="H51" s="2">
        <f t="shared" si="5"/>
        <v>0.0004821242862444182</v>
      </c>
    </row>
    <row r="52" spans="1:8" ht="12.75">
      <c r="A52" s="1">
        <v>2000</v>
      </c>
      <c r="B52" s="5">
        <f t="shared" si="0"/>
        <v>-2.4995593270649126</v>
      </c>
      <c r="C52" s="5">
        <f t="shared" si="1"/>
        <v>-2.4999944465879866</v>
      </c>
      <c r="E52" s="2">
        <f t="shared" si="2"/>
        <v>0.002718782069661739</v>
      </c>
      <c r="F52" s="2">
        <f t="shared" si="3"/>
        <v>0.2637874993659775</v>
      </c>
      <c r="G52" s="2">
        <f t="shared" si="4"/>
        <v>2.760628044361228</v>
      </c>
      <c r="H52" s="2">
        <f t="shared" si="5"/>
        <v>0.0004351195230740179</v>
      </c>
    </row>
    <row r="53" spans="1:8" ht="12.75">
      <c r="A53" s="1">
        <v>2100</v>
      </c>
      <c r="B53" s="5">
        <f t="shared" si="0"/>
        <v>-2.7276799982846627</v>
      </c>
      <c r="C53" s="5">
        <f t="shared" si="1"/>
        <v>-2.728074666356795</v>
      </c>
      <c r="E53" s="2">
        <f t="shared" si="2"/>
        <v>0.002466087233590825</v>
      </c>
      <c r="F53" s="2">
        <f t="shared" si="3"/>
        <v>0.23992756133891147</v>
      </c>
      <c r="G53" s="2">
        <f t="shared" si="4"/>
        <v>2.965141472389983</v>
      </c>
      <c r="H53" s="2">
        <f t="shared" si="5"/>
        <v>0.00039466807213215397</v>
      </c>
    </row>
    <row r="54" spans="1:8" ht="12.75">
      <c r="A54" s="1">
        <v>2400</v>
      </c>
      <c r="B54" s="5">
        <f t="shared" si="0"/>
        <v>-3.3946512926107917</v>
      </c>
      <c r="C54" s="5">
        <f t="shared" si="1"/>
        <v>-3.3949534635713996</v>
      </c>
      <c r="E54" s="2">
        <f t="shared" si="2"/>
        <v>0.0018882236661707207</v>
      </c>
      <c r="F54" s="2">
        <f t="shared" si="3"/>
        <v>0.18487213407435127</v>
      </c>
      <c r="G54" s="2">
        <f t="shared" si="4"/>
        <v>3.577635203018972</v>
      </c>
      <c r="H54" s="2">
        <f t="shared" si="5"/>
        <v>0.00030217096060802763</v>
      </c>
    </row>
    <row r="55" spans="1:8" ht="12.75">
      <c r="A55" s="1">
        <v>2500</v>
      </c>
      <c r="B55" s="5">
        <f t="shared" si="0"/>
        <v>-3.6112663435028574</v>
      </c>
      <c r="C55" s="5">
        <f t="shared" si="1"/>
        <v>-3.6115448250196773</v>
      </c>
      <c r="E55" s="2">
        <f t="shared" si="2"/>
        <v>0.0017402165857495484</v>
      </c>
      <c r="F55" s="2">
        <f t="shared" si="3"/>
        <v>0.1706590881615165</v>
      </c>
      <c r="G55" s="2">
        <f t="shared" si="4"/>
        <v>3.780185215078624</v>
      </c>
      <c r="H55" s="2">
        <f t="shared" si="5"/>
        <v>0.0002784815168200753</v>
      </c>
    </row>
    <row r="56" spans="1:8" ht="12.75">
      <c r="A56" s="1">
        <v>2700</v>
      </c>
      <c r="B56" s="5">
        <f t="shared" si="0"/>
        <v>-4.035898960519597</v>
      </c>
      <c r="C56" s="5">
        <f t="shared" si="1"/>
        <v>-4.036137714626721</v>
      </c>
      <c r="E56" s="2">
        <f t="shared" si="2"/>
        <v>0.0014919978739052634</v>
      </c>
      <c r="F56" s="2">
        <f t="shared" si="3"/>
        <v>0.14671894867159727</v>
      </c>
      <c r="G56" s="2">
        <f t="shared" si="4"/>
        <v>4.181125911317289</v>
      </c>
      <c r="H56" s="2">
        <f t="shared" si="5"/>
        <v>0.00023875410712450532</v>
      </c>
    </row>
    <row r="57" spans="1:8" ht="12.75">
      <c r="A57" s="1">
        <v>3000</v>
      </c>
      <c r="B57" s="5">
        <f t="shared" si="0"/>
        <v>-4.65116542268386</v>
      </c>
      <c r="C57" s="5">
        <f t="shared" si="1"/>
        <v>-4.6513588145206315</v>
      </c>
      <c r="E57" s="2">
        <f t="shared" si="2"/>
        <v>0.001208557717225693</v>
      </c>
      <c r="F57" s="2">
        <f t="shared" si="3"/>
        <v>0.11922110242723223</v>
      </c>
      <c r="G57" s="2">
        <f t="shared" si="4"/>
        <v>4.769177967393866</v>
      </c>
      <c r="H57" s="2">
        <f t="shared" si="5"/>
        <v>0.0001933918367709687</v>
      </c>
    </row>
    <row r="58" spans="1:8" ht="12.75">
      <c r="A58" s="1">
        <v>3150</v>
      </c>
      <c r="B58" s="5">
        <f t="shared" si="0"/>
        <v>-4.949002861993774</v>
      </c>
      <c r="C58" s="5">
        <f t="shared" si="1"/>
        <v>-4.949178274453716</v>
      </c>
      <c r="E58" s="2">
        <f t="shared" si="2"/>
        <v>0.001096211655227945</v>
      </c>
      <c r="F58" s="2">
        <f t="shared" si="3"/>
        <v>0.10827402421055143</v>
      </c>
      <c r="G58" s="2">
        <f t="shared" si="4"/>
        <v>5.056180674549098</v>
      </c>
      <c r="H58" s="2">
        <f t="shared" si="5"/>
        <v>0.0001754124599412415</v>
      </c>
    </row>
    <row r="59" spans="1:8" ht="12.75">
      <c r="A59" s="1">
        <v>3400</v>
      </c>
      <c r="B59" s="5">
        <f t="shared" si="0"/>
        <v>-5.430974545431847</v>
      </c>
      <c r="C59" s="5">
        <f t="shared" si="1"/>
        <v>-5.431125110753026</v>
      </c>
      <c r="E59" s="2">
        <f t="shared" si="2"/>
        <v>0.0009409476290884274</v>
      </c>
      <c r="F59" s="2">
        <f t="shared" si="3"/>
        <v>0.09309989475834902</v>
      </c>
      <c r="G59" s="2">
        <f t="shared" si="4"/>
        <v>5.523133492561108</v>
      </c>
      <c r="H59" s="2">
        <f t="shared" si="5"/>
        <v>0.000150565321178553</v>
      </c>
    </row>
    <row r="60" spans="1:8" ht="12.75">
      <c r="A60" s="1">
        <v>3800</v>
      </c>
      <c r="B60" s="5">
        <f t="shared" si="0"/>
        <v>-6.165410916157191</v>
      </c>
      <c r="C60" s="5">
        <f t="shared" si="1"/>
        <v>-6.165531452246548</v>
      </c>
      <c r="E60" s="2">
        <f t="shared" si="2"/>
        <v>0.0007532956786218232</v>
      </c>
      <c r="F60" s="2">
        <f t="shared" si="3"/>
        <v>0.07469014148783575</v>
      </c>
      <c r="G60" s="2">
        <f t="shared" si="4"/>
        <v>6.239347761966404</v>
      </c>
      <c r="H60" s="2">
        <f t="shared" si="5"/>
        <v>0.0001205360893575451</v>
      </c>
    </row>
    <row r="61" spans="1:8" ht="12.75">
      <c r="A61" s="1">
        <v>4000</v>
      </c>
      <c r="B61" s="5">
        <f t="shared" si="0"/>
        <v>-6.516247177947002</v>
      </c>
      <c r="C61" s="5">
        <f t="shared" si="1"/>
        <v>-6.516355961914833</v>
      </c>
      <c r="E61" s="2">
        <f t="shared" si="2"/>
        <v>0.0006798550983737749</v>
      </c>
      <c r="F61" s="2">
        <f t="shared" si="3"/>
        <v>0.06746410759020881</v>
      </c>
      <c r="G61" s="2">
        <f t="shared" si="4"/>
        <v>6.583031430438837</v>
      </c>
      <c r="H61" s="2">
        <f t="shared" si="5"/>
        <v>0.00010878396783125162</v>
      </c>
    </row>
    <row r="62" spans="1:8" ht="12.75">
      <c r="A62" s="1">
        <v>4300</v>
      </c>
      <c r="B62" s="5">
        <f t="shared" si="0"/>
        <v>-7.0229585335968325</v>
      </c>
      <c r="C62" s="5">
        <f t="shared" si="1"/>
        <v>-7.02305266807065</v>
      </c>
      <c r="E62" s="2">
        <f t="shared" si="2"/>
        <v>0.0005883069890034225</v>
      </c>
      <c r="F62" s="2">
        <f t="shared" si="3"/>
        <v>0.05843972460236949</v>
      </c>
      <c r="G62" s="2">
        <f t="shared" si="4"/>
        <v>7.080809951210199</v>
      </c>
      <c r="H62" s="2">
        <f t="shared" si="5"/>
        <v>9.413447381767095E-05</v>
      </c>
    </row>
    <row r="63" spans="1:8" ht="12.75">
      <c r="A63" s="1">
        <v>4800</v>
      </c>
      <c r="B63" s="5">
        <f t="shared" si="0"/>
        <v>-7.818471965203316</v>
      </c>
      <c r="C63" s="5">
        <f t="shared" si="1"/>
        <v>-7.818547509914517</v>
      </c>
      <c r="E63" s="2">
        <f t="shared" si="2"/>
        <v>0.00047213288721923997</v>
      </c>
      <c r="F63" s="2">
        <f t="shared" si="3"/>
        <v>0.04696103847297643</v>
      </c>
      <c r="G63" s="2">
        <f t="shared" si="4"/>
        <v>7.864960870789074</v>
      </c>
      <c r="H63" s="2">
        <f t="shared" si="5"/>
        <v>7.554471120138752E-05</v>
      </c>
    </row>
    <row r="64" spans="1:8" ht="12.75">
      <c r="A64" s="1">
        <v>5000</v>
      </c>
      <c r="B64" s="5">
        <f t="shared" si="0"/>
        <v>-8.120646064480539</v>
      </c>
      <c r="C64" s="5">
        <f t="shared" si="1"/>
        <v>-8.120715686533854</v>
      </c>
      <c r="E64" s="2">
        <f t="shared" si="2"/>
        <v>0.0004351195230740179</v>
      </c>
      <c r="F64" s="2">
        <f t="shared" si="3"/>
        <v>0.04329758248293421</v>
      </c>
      <c r="G64" s="2">
        <f t="shared" si="4"/>
        <v>8.1635085274404</v>
      </c>
      <c r="H64" s="2">
        <f t="shared" si="5"/>
        <v>6.962205331595284E-05</v>
      </c>
    </row>
    <row r="65" spans="1:8" ht="12.75">
      <c r="A65" s="1">
        <v>5400</v>
      </c>
      <c r="B65" s="5">
        <f t="shared" si="0"/>
        <v>-8.699597941265239</v>
      </c>
      <c r="C65" s="5">
        <f t="shared" si="1"/>
        <v>-8.699657631022552</v>
      </c>
      <c r="E65" s="2">
        <f t="shared" si="2"/>
        <v>0.0003730475245449298</v>
      </c>
      <c r="F65" s="2">
        <f t="shared" si="3"/>
        <v>0.03714703366632085</v>
      </c>
      <c r="G65" s="2">
        <f t="shared" si="4"/>
        <v>8.736371927407015</v>
      </c>
      <c r="H65" s="2">
        <f t="shared" si="5"/>
        <v>5.968975731213346E-05</v>
      </c>
    </row>
    <row r="66" spans="1:8" ht="12.75">
      <c r="A66" s="1">
        <v>6100</v>
      </c>
      <c r="B66" s="5">
        <f t="shared" si="0"/>
        <v>-9.638708733991397</v>
      </c>
      <c r="C66" s="5">
        <f t="shared" si="1"/>
        <v>-9.638755510554441</v>
      </c>
      <c r="E66" s="2">
        <f t="shared" si="2"/>
        <v>0.00029234525363308893</v>
      </c>
      <c r="F66" s="2">
        <f t="shared" si="3"/>
        <v>0.02913754604010991</v>
      </c>
      <c r="G66" s="2">
        <f t="shared" si="4"/>
        <v>9.667553934777875</v>
      </c>
      <c r="H66" s="2">
        <f t="shared" si="5"/>
        <v>4.6776563044681714E-05</v>
      </c>
    </row>
    <row r="67" spans="1:8" ht="12.75">
      <c r="A67" s="1">
        <v>6300</v>
      </c>
      <c r="B67" s="5">
        <f t="shared" si="0"/>
        <v>-9.891325022118323</v>
      </c>
      <c r="C67" s="5">
        <f t="shared" si="1"/>
        <v>-9.891368875897527</v>
      </c>
      <c r="E67" s="2">
        <f t="shared" si="2"/>
        <v>0.00027407885524586564</v>
      </c>
      <c r="F67" s="2">
        <f t="shared" si="3"/>
        <v>0.02732262291249071</v>
      </c>
      <c r="G67" s="2">
        <f t="shared" si="4"/>
        <v>9.918373566175568</v>
      </c>
      <c r="H67" s="2">
        <f t="shared" si="5"/>
        <v>4.3853779203262164E-05</v>
      </c>
    </row>
    <row r="68" spans="1:8" ht="12.75">
      <c r="A68" s="1">
        <v>6800</v>
      </c>
      <c r="B68" s="5">
        <f t="shared" si="0"/>
        <v>-10.495370554505053</v>
      </c>
      <c r="C68" s="5">
        <f t="shared" si="1"/>
        <v>-10.49540819632472</v>
      </c>
      <c r="E68" s="2">
        <f t="shared" si="2"/>
        <v>0.00023525602047907572</v>
      </c>
      <c r="F68" s="2">
        <f t="shared" si="3"/>
        <v>0.023462746250208343</v>
      </c>
      <c r="G68" s="2">
        <f t="shared" si="4"/>
        <v>10.518598044734782</v>
      </c>
      <c r="H68" s="2">
        <f t="shared" si="5"/>
        <v>3.764181966669832E-05</v>
      </c>
    </row>
    <row r="69" spans="1:8" ht="12.75">
      <c r="A69" s="1">
        <v>7600</v>
      </c>
      <c r="B69" s="5">
        <f t="shared" si="0"/>
        <v>-11.388529509754148</v>
      </c>
      <c r="C69" s="5">
        <f t="shared" si="1"/>
        <v>-11.38855964409012</v>
      </c>
      <c r="E69" s="2">
        <f t="shared" si="2"/>
        <v>0.0001883361694967822</v>
      </c>
      <c r="F69" s="2">
        <f t="shared" si="3"/>
        <v>0.01879330430437187</v>
      </c>
      <c r="G69" s="2">
        <f t="shared" si="4"/>
        <v>11.407134477889024</v>
      </c>
      <c r="H69" s="2">
        <f t="shared" si="5"/>
        <v>3.0134335972926868E-05</v>
      </c>
    </row>
    <row r="70" spans="1:8" ht="12.75">
      <c r="A70" s="1">
        <v>8000</v>
      </c>
      <c r="B70" s="5">
        <f t="shared" si="0"/>
        <v>-11.805134369785236</v>
      </c>
      <c r="C70" s="5">
        <f t="shared" si="1"/>
        <v>-11.805161566032652</v>
      </c>
      <c r="E70" s="2">
        <f t="shared" si="2"/>
        <v>0.00016997375230609</v>
      </c>
      <c r="F70" s="2">
        <f t="shared" si="3"/>
        <v>0.0169645310112847</v>
      </c>
      <c r="G70" s="2">
        <f t="shared" si="4"/>
        <v>11.821928927044215</v>
      </c>
      <c r="H70" s="2">
        <f t="shared" si="5"/>
        <v>2.719624741550179E-05</v>
      </c>
    </row>
    <row r="71" spans="1:8" ht="12.75">
      <c r="A71" s="1">
        <v>8500</v>
      </c>
      <c r="B71" s="5">
        <f t="shared" si="0"/>
        <v>-12.300905306292492</v>
      </c>
      <c r="C71" s="5">
        <f t="shared" si="1"/>
        <v>-12.300929397094663</v>
      </c>
      <c r="E71" s="2">
        <f t="shared" si="2"/>
        <v>0.000150565321178553</v>
      </c>
      <c r="F71" s="2">
        <f t="shared" si="3"/>
        <v>0.015030752677814199</v>
      </c>
      <c r="G71" s="2">
        <f t="shared" si="4"/>
        <v>12.315785493649127</v>
      </c>
      <c r="H71" s="2">
        <f t="shared" si="5"/>
        <v>2.4090802171325053E-05</v>
      </c>
    </row>
    <row r="72" spans="1:8" ht="12.75">
      <c r="A72" s="1">
        <v>9500</v>
      </c>
      <c r="B72" s="5">
        <f t="shared" si="0"/>
        <v>-13.218843287117716</v>
      </c>
      <c r="C72" s="5">
        <f t="shared" si="1"/>
        <v>-13.218862573116827</v>
      </c>
      <c r="E72" s="2">
        <f t="shared" si="2"/>
        <v>0.0001205360893575451</v>
      </c>
      <c r="F72" s="2">
        <f t="shared" si="3"/>
        <v>0.012037079560283982</v>
      </c>
      <c r="G72" s="2">
        <f t="shared" si="4"/>
        <v>13.230759830588642</v>
      </c>
      <c r="H72" s="2">
        <f t="shared" si="5"/>
        <v>1.9285999110449104E-05</v>
      </c>
    </row>
    <row r="73" spans="1:8" ht="12.75">
      <c r="A73" s="1">
        <v>10000</v>
      </c>
      <c r="B73" s="5">
        <f t="shared" si="0"/>
        <v>-13.645360872209686</v>
      </c>
      <c r="C73" s="5">
        <f t="shared" si="1"/>
        <v>-13.645378277827652</v>
      </c>
      <c r="E73" s="2">
        <f t="shared" si="2"/>
        <v>0.00010878396783125162</v>
      </c>
      <c r="F73" s="2">
        <f t="shared" si="3"/>
        <v>0.010864931055522716</v>
      </c>
      <c r="G73" s="2">
        <f t="shared" si="4"/>
        <v>13.656117019297378</v>
      </c>
      <c r="H73" s="2">
        <f t="shared" si="5"/>
        <v>1.740561796490404E-05</v>
      </c>
    </row>
    <row r="74" spans="1:8" ht="12.75">
      <c r="A74" s="1">
        <v>11000</v>
      </c>
      <c r="B74" s="5">
        <f t="shared" si="0"/>
        <v>-14.442478046820938</v>
      </c>
      <c r="C74" s="5">
        <f t="shared" si="1"/>
        <v>-14.442492431634177</v>
      </c>
      <c r="E74" s="2">
        <f t="shared" si="2"/>
        <v>8.990430106292627E-05</v>
      </c>
      <c r="F74" s="2">
        <f t="shared" si="3"/>
        <v>0.008981230145582175</v>
      </c>
      <c r="G74" s="2">
        <f t="shared" si="4"/>
        <v>14.451369372665457</v>
      </c>
      <c r="H74" s="2">
        <f t="shared" si="5"/>
        <v>1.438481323841291E-05</v>
      </c>
    </row>
    <row r="75" spans="1:8" ht="12.75">
      <c r="A75" s="1">
        <v>12000</v>
      </c>
      <c r="B75" s="5">
        <f t="shared" si="0"/>
        <v>-15.174707265608623</v>
      </c>
      <c r="C75" s="5">
        <f t="shared" si="1"/>
        <v>-15.174719352850722</v>
      </c>
      <c r="E75" s="2">
        <f t="shared" si="2"/>
        <v>7.554471120138752E-05</v>
      </c>
      <c r="F75" s="2">
        <f t="shared" si="3"/>
        <v>0.007547973889740434</v>
      </c>
      <c r="G75" s="2">
        <f t="shared" si="4"/>
        <v>15.182179694787163</v>
      </c>
      <c r="H75" s="2">
        <f t="shared" si="5"/>
        <v>1.2087242099387085E-05</v>
      </c>
    </row>
    <row r="76" spans="1:8" ht="12.75">
      <c r="A76" s="1">
        <v>12500</v>
      </c>
      <c r="B76" s="5">
        <f t="shared" si="0"/>
        <v>-15.519530859153303</v>
      </c>
      <c r="C76" s="5">
        <f t="shared" si="1"/>
        <v>-15.519541998756836</v>
      </c>
      <c r="E76" s="2">
        <f t="shared" si="2"/>
        <v>6.962205331595284E-05</v>
      </c>
      <c r="F76" s="2">
        <f t="shared" si="3"/>
        <v>0.00695668642530658</v>
      </c>
      <c r="G76" s="2">
        <f t="shared" si="4"/>
        <v>15.526417923525294</v>
      </c>
      <c r="H76" s="2">
        <f t="shared" si="5"/>
        <v>1.113960353355186E-05</v>
      </c>
    </row>
    <row r="77" spans="1:8" ht="12.75">
      <c r="A77" s="1">
        <v>13000</v>
      </c>
      <c r="B77" s="5">
        <f t="shared" si="0"/>
        <v>-15.851528751184324</v>
      </c>
      <c r="C77" s="5">
        <f t="shared" si="1"/>
        <v>-15.851539050374978</v>
      </c>
      <c r="E77" s="2">
        <f t="shared" si="2"/>
        <v>6.43695408819453E-05</v>
      </c>
      <c r="F77" s="2">
        <f t="shared" si="3"/>
        <v>0.0064322361202492516</v>
      </c>
      <c r="G77" s="2">
        <f t="shared" si="4"/>
        <v>15.857896617763691</v>
      </c>
      <c r="H77" s="2">
        <f t="shared" si="5"/>
        <v>1.0299190654704552E-05</v>
      </c>
    </row>
    <row r="78" spans="1:8" ht="12.75">
      <c r="A78" s="1">
        <v>15000</v>
      </c>
      <c r="B78" s="5">
        <f t="shared" si="0"/>
        <v>-17.067925536443045</v>
      </c>
      <c r="C78" s="5">
        <f t="shared" si="1"/>
        <v>-17.067933272281863</v>
      </c>
      <c r="E78" s="2">
        <f t="shared" si="2"/>
        <v>4.834876655132161E-05</v>
      </c>
      <c r="F78" s="2">
        <f t="shared" si="3"/>
        <v>0.004832214268511879</v>
      </c>
      <c r="G78" s="2">
        <f t="shared" si="4"/>
        <v>17.072709401945005</v>
      </c>
      <c r="H78" s="2">
        <f t="shared" si="5"/>
        <v>7.735838818520912E-06</v>
      </c>
    </row>
    <row r="79" spans="1:8" ht="12.75">
      <c r="A79" s="1">
        <v>16000</v>
      </c>
      <c r="B79" s="5">
        <f t="shared" si="0"/>
        <v>-17.61874779988238</v>
      </c>
      <c r="C79" s="5">
        <f t="shared" si="1"/>
        <v>-17.6187545989602</v>
      </c>
      <c r="E79" s="2">
        <f t="shared" si="2"/>
        <v>4.249406174460946E-05</v>
      </c>
      <c r="F79" s="2">
        <f t="shared" si="3"/>
        <v>0.004247349357657909</v>
      </c>
      <c r="G79" s="2">
        <f t="shared" si="4"/>
        <v>17.622952655178295</v>
      </c>
      <c r="H79" s="2">
        <f t="shared" si="5"/>
        <v>6.799077819974811E-06</v>
      </c>
    </row>
    <row r="80" spans="1:8" ht="12.75">
      <c r="A80" s="1">
        <v>17000</v>
      </c>
      <c r="B80" s="5">
        <f t="shared" si="0"/>
        <v>-18.137225578266495</v>
      </c>
      <c r="C80" s="5">
        <f t="shared" si="1"/>
        <v>-18.137231600979565</v>
      </c>
      <c r="E80" s="2">
        <f t="shared" si="2"/>
        <v>3.764181966669832E-05</v>
      </c>
      <c r="F80" s="2">
        <f t="shared" si="3"/>
        <v>0.003762567933340343</v>
      </c>
      <c r="G80" s="2">
        <f t="shared" si="4"/>
        <v>18.140950504380168</v>
      </c>
      <c r="H80" s="2">
        <f t="shared" si="5"/>
        <v>6.02271307130729E-06</v>
      </c>
    </row>
    <row r="81" spans="1:8" ht="12.75">
      <c r="A81" s="1">
        <v>19000</v>
      </c>
      <c r="B81" s="5">
        <f t="shared" si="0"/>
        <v>-19.09075177497349</v>
      </c>
      <c r="C81" s="5">
        <f t="shared" si="1"/>
        <v>-19.0907565964813</v>
      </c>
      <c r="E81" s="2">
        <f t="shared" si="2"/>
        <v>3.0134335972926868E-05</v>
      </c>
      <c r="F81" s="2">
        <f t="shared" si="3"/>
        <v>0.0030123990644383906</v>
      </c>
      <c r="G81" s="2">
        <f t="shared" si="4"/>
        <v>19.093734039701957</v>
      </c>
      <c r="H81" s="2">
        <f t="shared" si="5"/>
        <v>4.8215078067992485E-06</v>
      </c>
    </row>
    <row r="82" spans="1:8" ht="12.75">
      <c r="A82" s="1">
        <v>20000</v>
      </c>
      <c r="B82" s="5">
        <f t="shared" si="0"/>
        <v>-19.531350276015488</v>
      </c>
      <c r="C82" s="5">
        <f t="shared" si="1"/>
        <v>-19.53135462742652</v>
      </c>
      <c r="E82" s="2">
        <f t="shared" si="2"/>
        <v>2.719624741550179E-05</v>
      </c>
      <c r="F82" s="2">
        <f t="shared" si="3"/>
        <v>0.002718782069661739</v>
      </c>
      <c r="G82" s="2">
        <f t="shared" si="4"/>
        <v>19.534041861837732</v>
      </c>
      <c r="H82" s="2">
        <f t="shared" si="5"/>
        <v>4.35141103081026E-06</v>
      </c>
    </row>
    <row r="83" spans="1:8" ht="12.75">
      <c r="A83" s="1">
        <v>21000</v>
      </c>
      <c r="B83" s="5">
        <f t="shared" si="0"/>
        <v>-19.950889140602136</v>
      </c>
      <c r="C83" s="5">
        <f t="shared" si="1"/>
        <v>-19.950893087460397</v>
      </c>
      <c r="E83" s="2">
        <f t="shared" si="2"/>
        <v>2.4667805290226605E-05</v>
      </c>
      <c r="F83" s="2">
        <f t="shared" si="3"/>
        <v>0.002466087233590825</v>
      </c>
      <c r="G83" s="2">
        <f t="shared" si="4"/>
        <v>19.953330560030437</v>
      </c>
      <c r="H83" s="2">
        <f t="shared" si="5"/>
        <v>3.946858261927548E-06</v>
      </c>
    </row>
  </sheetData>
  <mergeCells count="3">
    <mergeCell ref="A1:H1"/>
    <mergeCell ref="A3:C3"/>
    <mergeCell ref="E3:H3"/>
  </mergeCells>
  <printOptions/>
  <pageMargins left="0.75" right="0.75" top="1" bottom="1" header="0.5" footer="0.5"/>
  <pageSetup horizontalDpi="360" verticalDpi="360" orientation="portrait" paperSize="9" r:id="rId4"/>
  <drawing r:id="rId3"/>
  <legacyDrawing r:id="rId2"/>
  <oleObjects>
    <oleObject progId="Equation.3" shapeId="13446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Dolby Laboratories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N Preston</dc:creator>
  <cp:keywords/>
  <dc:description/>
  <cp:lastModifiedBy>steve blisiusjieff al qazzaz</cp:lastModifiedBy>
  <cp:lastPrinted>2001-11-13T16:28:52Z</cp:lastPrinted>
  <dcterms:created xsi:type="dcterms:W3CDTF">1998-10-14T19:03:49Z</dcterms:created>
  <dcterms:modified xsi:type="dcterms:W3CDTF">2002-11-17T11:00:50Z</dcterms:modified>
  <cp:category/>
  <cp:version/>
  <cp:contentType/>
  <cp:contentStatus/>
</cp:coreProperties>
</file>