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Grafici" sheetId="5" r:id="rId1"/>
    <sheet name="Funzione IF" sheetId="6" r:id="rId2"/>
    <sheet name="Ore, minuti e secondi" sheetId="3" r:id="rId3"/>
    <sheet name="Ricerca obiettivo (1)" sheetId="2" r:id="rId4"/>
    <sheet name="Ricerca obiettivo (2)" sheetId="4" r:id="rId5"/>
    <sheet name="Formattaz. condizionale" sheetId="1" r:id="rId6"/>
  </sheets>
  <definedNames>
    <definedName name="_xlnm._FilterDatabase" localSheetId="5" hidden="1">'Formattaz. condizionale'!$B$7:$F$34</definedName>
  </definedNames>
  <calcPr calcId="125725"/>
</workbook>
</file>

<file path=xl/calcChain.xml><?xml version="1.0" encoding="utf-8"?>
<calcChain xmlns="http://schemas.openxmlformats.org/spreadsheetml/2006/main">
  <c r="D10" i="6"/>
  <c r="D9"/>
  <c r="D8"/>
  <c r="D7"/>
  <c r="D6"/>
  <c r="D5"/>
  <c r="D4"/>
  <c r="D3"/>
  <c r="D2"/>
  <c r="D1"/>
  <c r="B4" i="5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C21" i="3"/>
  <c r="C20"/>
  <c r="C19"/>
  <c r="D19" s="1"/>
  <c r="E19" s="1"/>
  <c r="C18"/>
  <c r="C17"/>
  <c r="C16"/>
  <c r="C15"/>
  <c r="D15" s="1"/>
  <c r="E15" s="1"/>
  <c r="C14"/>
  <c r="C13"/>
  <c r="E8"/>
  <c r="E7"/>
  <c r="E6"/>
  <c r="E5"/>
  <c r="E4"/>
  <c r="E3"/>
  <c r="E2"/>
  <c r="B4" i="2"/>
  <c r="B6" s="1"/>
  <c r="B9" i="4"/>
  <c r="B11" s="1"/>
  <c r="B7"/>
  <c r="B8" s="1"/>
  <c r="B6"/>
  <c r="D21" i="3"/>
  <c r="E21" s="1"/>
  <c r="D20"/>
  <c r="E20" s="1"/>
  <c r="D18"/>
  <c r="E18" s="1"/>
  <c r="D17"/>
  <c r="E17" s="1"/>
  <c r="D16"/>
  <c r="E16" s="1"/>
  <c r="D14"/>
  <c r="E14" s="1"/>
  <c r="D13"/>
  <c r="E13" s="1"/>
  <c r="E39" i="1"/>
  <c r="B7" i="2" l="1"/>
  <c r="B10" i="4"/>
  <c r="B12" s="1"/>
  <c r="B13" s="1"/>
</calcChain>
</file>

<file path=xl/sharedStrings.xml><?xml version="1.0" encoding="utf-8"?>
<sst xmlns="http://schemas.openxmlformats.org/spreadsheetml/2006/main" count="141" uniqueCount="77">
  <si>
    <r>
      <t>Videoteca</t>
    </r>
    <r>
      <rPr>
        <i/>
        <sz val="36"/>
        <color theme="1"/>
        <rFont val="Berlin Sans FB"/>
        <family val="2"/>
      </rPr>
      <t xml:space="preserve"> </t>
    </r>
    <r>
      <rPr>
        <i/>
        <sz val="36"/>
        <color rgb="FF7030A0"/>
        <rFont val="Berlin Sans FB"/>
        <family val="2"/>
      </rPr>
      <t>UltraVideo</t>
    </r>
  </si>
  <si>
    <t>007: Missione Goldfinger</t>
  </si>
  <si>
    <t>Titolo</t>
  </si>
  <si>
    <t>codice</t>
  </si>
  <si>
    <t>genere</t>
  </si>
  <si>
    <t>anno</t>
  </si>
  <si>
    <t>azione</t>
  </si>
  <si>
    <t>Alien</t>
  </si>
  <si>
    <t>fantascienza</t>
  </si>
  <si>
    <t>Batman</t>
  </si>
  <si>
    <t>avventura</t>
  </si>
  <si>
    <t>horror</t>
  </si>
  <si>
    <t>Fantozzi contro tutti</t>
  </si>
  <si>
    <t>comico</t>
  </si>
  <si>
    <t>Dal tramonto all'alba</t>
  </si>
  <si>
    <t>Gomorra</t>
  </si>
  <si>
    <t>poliziesco</t>
  </si>
  <si>
    <t>Hercules</t>
  </si>
  <si>
    <t>animazione</t>
  </si>
  <si>
    <t>commedia</t>
  </si>
  <si>
    <t>Indiana Jones e il tempio maledetto</t>
  </si>
  <si>
    <t>Nirvana</t>
  </si>
  <si>
    <t>Killer per caso</t>
  </si>
  <si>
    <t>Ladri di biciclette</t>
  </si>
  <si>
    <t>drammatico</t>
  </si>
  <si>
    <t>Jurassik Park</t>
  </si>
  <si>
    <t>Matrix</t>
  </si>
  <si>
    <t>Orgoglio e pregiudizio</t>
  </si>
  <si>
    <t>Philadelphia</t>
  </si>
  <si>
    <t>thriller</t>
  </si>
  <si>
    <t>Quo vadis, baby?</t>
  </si>
  <si>
    <t>Rain man</t>
  </si>
  <si>
    <t>Sognando Beckam</t>
  </si>
  <si>
    <t>Tora! Tora! Tora!</t>
  </si>
  <si>
    <t>guerra</t>
  </si>
  <si>
    <t>Underworld</t>
  </si>
  <si>
    <t>Venerdì 13</t>
  </si>
  <si>
    <t>Eyes wide shut</t>
  </si>
  <si>
    <t>Cast away</t>
  </si>
  <si>
    <t>What women want</t>
  </si>
  <si>
    <t>X-Men</t>
  </si>
  <si>
    <t>Yes man</t>
  </si>
  <si>
    <t>Zelig</t>
  </si>
  <si>
    <t>filtra per genere</t>
  </si>
  <si>
    <t>filtra per anno, tra A e B</t>
  </si>
  <si>
    <t>filtra per disponibilità</t>
  </si>
  <si>
    <t>disponibile</t>
  </si>
  <si>
    <t>no</t>
  </si>
  <si>
    <t>si</t>
  </si>
  <si>
    <t>trova film da codice</t>
  </si>
  <si>
    <t>Numero rate</t>
  </si>
  <si>
    <t>Tasso di interesse</t>
  </si>
  <si>
    <t>Rata</t>
  </si>
  <si>
    <t>Esempio matematico</t>
  </si>
  <si>
    <t>x</t>
  </si>
  <si>
    <t>radice di x</t>
  </si>
  <si>
    <t>sen(x) alla terza</t>
  </si>
  <si>
    <t>x alla seconda</t>
  </si>
  <si>
    <t>sen(x)</t>
  </si>
  <si>
    <t>1° membro</t>
  </si>
  <si>
    <t>2° membro</t>
  </si>
  <si>
    <t>1° meno 2°</t>
  </si>
  <si>
    <t>maggiore precisione</t>
  </si>
  <si>
    <t>secondi</t>
  </si>
  <si>
    <t>ore</t>
  </si>
  <si>
    <t>minuti</t>
  </si>
  <si>
    <t>=</t>
  </si>
  <si>
    <t>Ammontare prestito</t>
  </si>
  <si>
    <t>Totale pagato al termine</t>
  </si>
  <si>
    <t>Margine pagato in più</t>
  </si>
  <si>
    <t>---&gt;</t>
  </si>
  <si>
    <t>voglio una rata di € 900</t>
  </si>
  <si>
    <t>(soluzione: 1,484992526)</t>
  </si>
  <si>
    <t>(giorni di chiusura)</t>
  </si>
  <si>
    <t>Data</t>
  </si>
  <si>
    <t>Prezzo di chiusura</t>
  </si>
  <si>
    <t>PREZZO DEL PETROLIO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</si>
</sst>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8" formatCode="&quot;€&quot;\ #,##0.00;[Red]\-&quot;€&quot;\ #,##0.00"/>
    <numFmt numFmtId="164" formatCode="[$-410]d\-mmm\-yy;@"/>
    <numFmt numFmtId="165" formatCode="[$$-409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Berlin Sans FB"/>
      <family val="2"/>
    </font>
    <font>
      <i/>
      <sz val="36"/>
      <color theme="1"/>
      <name val="Berlin Sans FB"/>
      <family val="2"/>
    </font>
    <font>
      <i/>
      <sz val="36"/>
      <color rgb="FF7030A0"/>
      <name val="Berlin Sans FB"/>
      <family val="2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Alignment="1"/>
    <xf numFmtId="0" fontId="0" fillId="0" borderId="0" xfId="0" applyBorder="1"/>
    <xf numFmtId="0" fontId="0" fillId="0" borderId="9" xfId="0" applyBorder="1"/>
    <xf numFmtId="0" fontId="2" fillId="0" borderId="0" xfId="0" applyFont="1" applyAlignment="1">
      <alignment vertical="center"/>
    </xf>
    <xf numFmtId="6" fontId="0" fillId="0" borderId="0" xfId="0" applyNumberFormat="1"/>
    <xf numFmtId="0" fontId="1" fillId="0" borderId="0" xfId="0" applyFont="1"/>
    <xf numFmtId="8" fontId="0" fillId="0" borderId="0" xfId="0" applyNumberFormat="1"/>
    <xf numFmtId="10" fontId="0" fillId="0" borderId="0" xfId="0" applyNumberFormat="1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49" fontId="0" fillId="0" borderId="2" xfId="0" applyNumberFormat="1" applyBorder="1"/>
    <xf numFmtId="0" fontId="6" fillId="0" borderId="18" xfId="0" applyFont="1" applyBorder="1" applyAlignment="1">
      <alignment wrapText="1"/>
    </xf>
    <xf numFmtId="49" fontId="0" fillId="0" borderId="20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e" xfId="0" builtinId="0"/>
  </cellStyles>
  <dxfs count="3">
    <dxf>
      <font>
        <b/>
        <i val="0"/>
        <color auto="1"/>
      </font>
      <fill>
        <patternFill>
          <bgColor rgb="FFFFFF00"/>
        </patternFill>
      </fill>
    </dxf>
    <dxf>
      <font>
        <b val="0"/>
        <i/>
        <color rgb="FF0070C0"/>
      </font>
    </dxf>
    <dxf>
      <font>
        <b val="0"/>
        <i/>
        <color rgb="FF00B050"/>
      </font>
    </dxf>
  </dxfs>
  <tableStyles count="0" defaultTableStyle="TableStyleMedium9" defaultPivotStyle="PivotStyleLight16"/>
  <colors>
    <mruColors>
      <color rgb="FFFFFF66"/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Prezzo del petrolio</a:t>
            </a:r>
          </a:p>
        </c:rich>
      </c:tx>
      <c:layout/>
    </c:title>
    <c:view3D>
      <c:rotX val="12"/>
      <c:rotY val="50"/>
      <c:perspective val="30"/>
    </c:view3D>
    <c:plotArea>
      <c:layout/>
      <c:area3DChart>
        <c:grouping val="standard"/>
        <c:ser>
          <c:idx val="0"/>
          <c:order val="0"/>
          <c:tx>
            <c:strRef>
              <c:f>Grafici!$C$2</c:f>
              <c:strCache>
                <c:ptCount val="1"/>
                <c:pt idx="0">
                  <c:v>Prezzo di chiusura</c:v>
                </c:pt>
              </c:strCache>
            </c:strRef>
          </c:tx>
          <c:cat>
            <c:numRef>
              <c:f>Grafici!$B$3:$B$37</c:f>
              <c:numCache>
                <c:formatCode>[$-410]d\-mmm\-yy;@</c:formatCode>
                <c:ptCount val="35"/>
                <c:pt idx="0">
                  <c:v>39713</c:v>
                </c:pt>
                <c:pt idx="1">
                  <c:v>39714</c:v>
                </c:pt>
                <c:pt idx="2">
                  <c:v>39715</c:v>
                </c:pt>
                <c:pt idx="3">
                  <c:v>39716</c:v>
                </c:pt>
                <c:pt idx="4">
                  <c:v>39717</c:v>
                </c:pt>
                <c:pt idx="5">
                  <c:v>39720</c:v>
                </c:pt>
                <c:pt idx="6">
                  <c:v>39721</c:v>
                </c:pt>
                <c:pt idx="7">
                  <c:v>39722</c:v>
                </c:pt>
                <c:pt idx="8">
                  <c:v>39723</c:v>
                </c:pt>
                <c:pt idx="9">
                  <c:v>39724</c:v>
                </c:pt>
                <c:pt idx="10">
                  <c:v>39727</c:v>
                </c:pt>
                <c:pt idx="11">
                  <c:v>39728</c:v>
                </c:pt>
                <c:pt idx="12">
                  <c:v>39729</c:v>
                </c:pt>
                <c:pt idx="13">
                  <c:v>39730</c:v>
                </c:pt>
                <c:pt idx="14">
                  <c:v>39731</c:v>
                </c:pt>
                <c:pt idx="15">
                  <c:v>39734</c:v>
                </c:pt>
                <c:pt idx="16">
                  <c:v>39735</c:v>
                </c:pt>
                <c:pt idx="17">
                  <c:v>39736</c:v>
                </c:pt>
                <c:pt idx="18">
                  <c:v>39737</c:v>
                </c:pt>
                <c:pt idx="19">
                  <c:v>39738</c:v>
                </c:pt>
                <c:pt idx="20">
                  <c:v>39741</c:v>
                </c:pt>
                <c:pt idx="21">
                  <c:v>39742</c:v>
                </c:pt>
                <c:pt idx="22">
                  <c:v>39743</c:v>
                </c:pt>
                <c:pt idx="23">
                  <c:v>39744</c:v>
                </c:pt>
                <c:pt idx="24">
                  <c:v>39745</c:v>
                </c:pt>
                <c:pt idx="25">
                  <c:v>39748</c:v>
                </c:pt>
                <c:pt idx="26">
                  <c:v>39749</c:v>
                </c:pt>
                <c:pt idx="27">
                  <c:v>39750</c:v>
                </c:pt>
                <c:pt idx="28">
                  <c:v>39751</c:v>
                </c:pt>
                <c:pt idx="29">
                  <c:v>39752</c:v>
                </c:pt>
                <c:pt idx="30">
                  <c:v>39755</c:v>
                </c:pt>
                <c:pt idx="31">
                  <c:v>39756</c:v>
                </c:pt>
                <c:pt idx="32">
                  <c:v>39757</c:v>
                </c:pt>
                <c:pt idx="33">
                  <c:v>39758</c:v>
                </c:pt>
                <c:pt idx="34">
                  <c:v>39759</c:v>
                </c:pt>
              </c:numCache>
            </c:numRef>
          </c:cat>
          <c:val>
            <c:numRef>
              <c:f>Grafici!$C$3:$C$37</c:f>
              <c:numCache>
                <c:formatCode>[$$-409]#,##0.00</c:formatCode>
                <c:ptCount val="35"/>
                <c:pt idx="0">
                  <c:v>108.59</c:v>
                </c:pt>
                <c:pt idx="1">
                  <c:v>106.95</c:v>
                </c:pt>
                <c:pt idx="2">
                  <c:v>105.15</c:v>
                </c:pt>
                <c:pt idx="3">
                  <c:v>107.5</c:v>
                </c:pt>
                <c:pt idx="4">
                  <c:v>107</c:v>
                </c:pt>
                <c:pt idx="5">
                  <c:v>95.65</c:v>
                </c:pt>
                <c:pt idx="6">
                  <c:v>102.25</c:v>
                </c:pt>
                <c:pt idx="7">
                  <c:v>98.56</c:v>
                </c:pt>
                <c:pt idx="8">
                  <c:v>93.87</c:v>
                </c:pt>
                <c:pt idx="9">
                  <c:v>92.87</c:v>
                </c:pt>
                <c:pt idx="10">
                  <c:v>89.26</c:v>
                </c:pt>
                <c:pt idx="11">
                  <c:v>89.3</c:v>
                </c:pt>
                <c:pt idx="12">
                  <c:v>88.76</c:v>
                </c:pt>
                <c:pt idx="13">
                  <c:v>84.71</c:v>
                </c:pt>
                <c:pt idx="14">
                  <c:v>80.69</c:v>
                </c:pt>
                <c:pt idx="15">
                  <c:v>81.349999999999994</c:v>
                </c:pt>
                <c:pt idx="16">
                  <c:v>79.2</c:v>
                </c:pt>
                <c:pt idx="17">
                  <c:v>73.88</c:v>
                </c:pt>
                <c:pt idx="18">
                  <c:v>72.760000000000005</c:v>
                </c:pt>
                <c:pt idx="19">
                  <c:v>72.05</c:v>
                </c:pt>
                <c:pt idx="20">
                  <c:v>75.260000000000005</c:v>
                </c:pt>
                <c:pt idx="21">
                  <c:v>71.53</c:v>
                </c:pt>
                <c:pt idx="22">
                  <c:v>67.11</c:v>
                </c:pt>
                <c:pt idx="23">
                  <c:v>69.37</c:v>
                </c:pt>
                <c:pt idx="24">
                  <c:v>64.69</c:v>
                </c:pt>
                <c:pt idx="25">
                  <c:v>62.18</c:v>
                </c:pt>
                <c:pt idx="26">
                  <c:v>64.91</c:v>
                </c:pt>
                <c:pt idx="27">
                  <c:v>68.22</c:v>
                </c:pt>
                <c:pt idx="28">
                  <c:v>65.84</c:v>
                </c:pt>
                <c:pt idx="29">
                  <c:v>68.069999999999993</c:v>
                </c:pt>
                <c:pt idx="30">
                  <c:v>64.08</c:v>
                </c:pt>
                <c:pt idx="31">
                  <c:v>70.03</c:v>
                </c:pt>
                <c:pt idx="32">
                  <c:v>65.41</c:v>
                </c:pt>
                <c:pt idx="33">
                  <c:v>60.84</c:v>
                </c:pt>
                <c:pt idx="34">
                  <c:v>61.06</c:v>
                </c:pt>
              </c:numCache>
            </c:numRef>
          </c:val>
        </c:ser>
        <c:axId val="125506304"/>
        <c:axId val="125508608"/>
        <c:axId val="103785792"/>
      </c:area3DChart>
      <c:dateAx>
        <c:axId val="125506304"/>
        <c:scaling>
          <c:orientation val="minMax"/>
        </c:scaling>
        <c:axPos val="b"/>
        <c:numFmt formatCode="[$-410]d\-mmm\-yy;@" sourceLinked="1"/>
        <c:tickLblPos val="nextTo"/>
        <c:crossAx val="125508608"/>
        <c:crosses val="autoZero"/>
        <c:auto val="1"/>
        <c:lblOffset val="100"/>
      </c:dateAx>
      <c:valAx>
        <c:axId val="125508608"/>
        <c:scaling>
          <c:orientation val="minMax"/>
        </c:scaling>
        <c:axPos val="l"/>
        <c:majorGridlines/>
        <c:numFmt formatCode="[$$-409]#,##0.00" sourceLinked="1"/>
        <c:tickLblPos val="nextTo"/>
        <c:crossAx val="125506304"/>
        <c:crosses val="autoZero"/>
        <c:crossBetween val="midCat"/>
      </c:valAx>
      <c:serAx>
        <c:axId val="103785792"/>
        <c:scaling>
          <c:orientation val="minMax"/>
        </c:scaling>
        <c:delete val="1"/>
        <c:axPos val="b"/>
        <c:tickLblPos val="none"/>
        <c:crossAx val="125508608"/>
        <c:crosses val="autoZero"/>
      </c:serAx>
    </c:plotArea>
    <c:plotVisOnly val="1"/>
  </c:chart>
  <c:spPr>
    <a:scene3d>
      <a:camera prst="orthographicFront"/>
      <a:lightRig rig="threePt" dir="t"/>
    </a:scene3d>
    <a:sp3d prstMaterial="metal"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Prezzo del petrolio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Grafici!$C$2</c:f>
              <c:strCache>
                <c:ptCount val="1"/>
                <c:pt idx="0">
                  <c:v>Prezzo di chiusura</c:v>
                </c:pt>
              </c:strCache>
            </c:strRef>
          </c:tx>
          <c:cat>
            <c:numRef>
              <c:f>Grafici!$B$3:$B$45</c:f>
              <c:numCache>
                <c:formatCode>[$-410]d\-mmm\-yy;@</c:formatCode>
                <c:ptCount val="43"/>
                <c:pt idx="0">
                  <c:v>39713</c:v>
                </c:pt>
                <c:pt idx="1">
                  <c:v>39714</c:v>
                </c:pt>
                <c:pt idx="2">
                  <c:v>39715</c:v>
                </c:pt>
                <c:pt idx="3">
                  <c:v>39716</c:v>
                </c:pt>
                <c:pt idx="4">
                  <c:v>39717</c:v>
                </c:pt>
                <c:pt idx="5">
                  <c:v>39720</c:v>
                </c:pt>
                <c:pt idx="6">
                  <c:v>39721</c:v>
                </c:pt>
                <c:pt idx="7">
                  <c:v>39722</c:v>
                </c:pt>
                <c:pt idx="8">
                  <c:v>39723</c:v>
                </c:pt>
                <c:pt idx="9">
                  <c:v>39724</c:v>
                </c:pt>
                <c:pt idx="10">
                  <c:v>39727</c:v>
                </c:pt>
                <c:pt idx="11">
                  <c:v>39728</c:v>
                </c:pt>
                <c:pt idx="12">
                  <c:v>39729</c:v>
                </c:pt>
                <c:pt idx="13">
                  <c:v>39730</c:v>
                </c:pt>
                <c:pt idx="14">
                  <c:v>39731</c:v>
                </c:pt>
                <c:pt idx="15">
                  <c:v>39734</c:v>
                </c:pt>
                <c:pt idx="16">
                  <c:v>39735</c:v>
                </c:pt>
                <c:pt idx="17">
                  <c:v>39736</c:v>
                </c:pt>
                <c:pt idx="18">
                  <c:v>39737</c:v>
                </c:pt>
                <c:pt idx="19">
                  <c:v>39738</c:v>
                </c:pt>
                <c:pt idx="20">
                  <c:v>39741</c:v>
                </c:pt>
                <c:pt idx="21">
                  <c:v>39742</c:v>
                </c:pt>
                <c:pt idx="22">
                  <c:v>39743</c:v>
                </c:pt>
                <c:pt idx="23">
                  <c:v>39744</c:v>
                </c:pt>
                <c:pt idx="24">
                  <c:v>39745</c:v>
                </c:pt>
                <c:pt idx="25">
                  <c:v>39748</c:v>
                </c:pt>
                <c:pt idx="26">
                  <c:v>39749</c:v>
                </c:pt>
                <c:pt idx="27">
                  <c:v>39750</c:v>
                </c:pt>
                <c:pt idx="28">
                  <c:v>39751</c:v>
                </c:pt>
                <c:pt idx="29">
                  <c:v>39752</c:v>
                </c:pt>
                <c:pt idx="30">
                  <c:v>39755</c:v>
                </c:pt>
                <c:pt idx="31">
                  <c:v>39756</c:v>
                </c:pt>
                <c:pt idx="32">
                  <c:v>39757</c:v>
                </c:pt>
                <c:pt idx="33">
                  <c:v>39758</c:v>
                </c:pt>
                <c:pt idx="34">
                  <c:v>39759</c:v>
                </c:pt>
                <c:pt idx="35">
                  <c:v>39762</c:v>
                </c:pt>
                <c:pt idx="36">
                  <c:v>39763</c:v>
                </c:pt>
                <c:pt idx="37">
                  <c:v>39764</c:v>
                </c:pt>
                <c:pt idx="38">
                  <c:v>39765</c:v>
                </c:pt>
                <c:pt idx="39">
                  <c:v>39766</c:v>
                </c:pt>
                <c:pt idx="40">
                  <c:v>39769</c:v>
                </c:pt>
                <c:pt idx="41">
                  <c:v>39770</c:v>
                </c:pt>
                <c:pt idx="42">
                  <c:v>39771</c:v>
                </c:pt>
              </c:numCache>
            </c:numRef>
          </c:cat>
          <c:val>
            <c:numRef>
              <c:f>Grafici!$C$3:$C$45</c:f>
              <c:numCache>
                <c:formatCode>[$$-409]#,##0.00</c:formatCode>
                <c:ptCount val="43"/>
                <c:pt idx="0">
                  <c:v>108.59</c:v>
                </c:pt>
                <c:pt idx="1">
                  <c:v>106.95</c:v>
                </c:pt>
                <c:pt idx="2">
                  <c:v>105.15</c:v>
                </c:pt>
                <c:pt idx="3">
                  <c:v>107.5</c:v>
                </c:pt>
                <c:pt idx="4">
                  <c:v>107</c:v>
                </c:pt>
                <c:pt idx="5">
                  <c:v>95.65</c:v>
                </c:pt>
                <c:pt idx="6">
                  <c:v>102.25</c:v>
                </c:pt>
                <c:pt idx="7">
                  <c:v>98.56</c:v>
                </c:pt>
                <c:pt idx="8">
                  <c:v>93.87</c:v>
                </c:pt>
                <c:pt idx="9">
                  <c:v>92.87</c:v>
                </c:pt>
                <c:pt idx="10">
                  <c:v>89.26</c:v>
                </c:pt>
                <c:pt idx="11">
                  <c:v>89.3</c:v>
                </c:pt>
                <c:pt idx="12">
                  <c:v>88.76</c:v>
                </c:pt>
                <c:pt idx="13">
                  <c:v>84.71</c:v>
                </c:pt>
                <c:pt idx="14">
                  <c:v>80.69</c:v>
                </c:pt>
                <c:pt idx="15">
                  <c:v>81.349999999999994</c:v>
                </c:pt>
                <c:pt idx="16">
                  <c:v>79.2</c:v>
                </c:pt>
                <c:pt idx="17">
                  <c:v>73.88</c:v>
                </c:pt>
                <c:pt idx="18">
                  <c:v>72.760000000000005</c:v>
                </c:pt>
                <c:pt idx="19">
                  <c:v>72.05</c:v>
                </c:pt>
                <c:pt idx="20">
                  <c:v>75.260000000000005</c:v>
                </c:pt>
                <c:pt idx="21">
                  <c:v>71.53</c:v>
                </c:pt>
                <c:pt idx="22">
                  <c:v>67.11</c:v>
                </c:pt>
                <c:pt idx="23">
                  <c:v>69.37</c:v>
                </c:pt>
                <c:pt idx="24">
                  <c:v>64.69</c:v>
                </c:pt>
                <c:pt idx="25">
                  <c:v>62.18</c:v>
                </c:pt>
                <c:pt idx="26">
                  <c:v>64.91</c:v>
                </c:pt>
                <c:pt idx="27">
                  <c:v>68.22</c:v>
                </c:pt>
                <c:pt idx="28">
                  <c:v>65.84</c:v>
                </c:pt>
                <c:pt idx="29">
                  <c:v>68.069999999999993</c:v>
                </c:pt>
                <c:pt idx="30">
                  <c:v>64.08</c:v>
                </c:pt>
                <c:pt idx="31">
                  <c:v>70.03</c:v>
                </c:pt>
                <c:pt idx="32">
                  <c:v>65.41</c:v>
                </c:pt>
                <c:pt idx="33">
                  <c:v>60.84</c:v>
                </c:pt>
                <c:pt idx="34">
                  <c:v>61.06</c:v>
                </c:pt>
                <c:pt idx="35">
                  <c:v>62.32</c:v>
                </c:pt>
                <c:pt idx="36">
                  <c:v>58.65</c:v>
                </c:pt>
                <c:pt idx="37">
                  <c:v>55.75</c:v>
                </c:pt>
                <c:pt idx="38">
                  <c:v>59.32</c:v>
                </c:pt>
                <c:pt idx="39">
                  <c:v>56.29</c:v>
                </c:pt>
                <c:pt idx="40">
                  <c:v>55.01</c:v>
                </c:pt>
                <c:pt idx="41">
                  <c:v>54.65</c:v>
                </c:pt>
                <c:pt idx="42">
                  <c:v>53.02</c:v>
                </c:pt>
              </c:numCache>
            </c:numRef>
          </c:val>
        </c:ser>
        <c:marker val="1"/>
        <c:axId val="106619264"/>
        <c:axId val="106620800"/>
      </c:lineChart>
      <c:dateAx>
        <c:axId val="106619264"/>
        <c:scaling>
          <c:orientation val="minMax"/>
        </c:scaling>
        <c:axPos val="b"/>
        <c:majorGridlines/>
        <c:numFmt formatCode="[$-410]d\-mmm\-yy;@" sourceLinked="1"/>
        <c:tickLblPos val="nextTo"/>
        <c:crossAx val="106620800"/>
        <c:crosses val="autoZero"/>
        <c:auto val="1"/>
        <c:lblOffset val="100"/>
      </c:dateAx>
      <c:valAx>
        <c:axId val="106620800"/>
        <c:scaling>
          <c:orientation val="minMax"/>
        </c:scaling>
        <c:axPos val="l"/>
        <c:majorGridlines/>
        <c:numFmt formatCode="[$$-409]#,##0.00" sourceLinked="1"/>
        <c:tickLblPos val="nextTo"/>
        <c:crossAx val="10661926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  <a:effectLst>
          <a:outerShdw blurRad="50800" dist="88900" dir="3660000" algn="ctr" rotWithShape="0">
            <a:srgbClr val="1F497D">
              <a:lumMod val="40000"/>
              <a:lumOff val="60000"/>
            </a:srgbClr>
          </a:outerShdw>
        </a:effectLst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228603</xdr:colOff>
      <xdr:row>2</xdr:row>
      <xdr:rowOff>171450</xdr:rowOff>
    </xdr:from>
    <xdr:to>
      <xdr:col>10</xdr:col>
      <xdr:colOff>304801</xdr:colOff>
      <xdr:row>18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179293</xdr:colOff>
      <xdr:row>19</xdr:row>
      <xdr:rowOff>11205</xdr:rowOff>
    </xdr:from>
    <xdr:to>
      <xdr:col>9</xdr:col>
      <xdr:colOff>419100</xdr:colOff>
      <xdr:row>33</xdr:row>
      <xdr:rowOff>76200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38100</xdr:rowOff>
    </xdr:from>
    <xdr:to>
      <xdr:col>1</xdr:col>
      <xdr:colOff>676275</xdr:colOff>
      <xdr:row>2</xdr:row>
      <xdr:rowOff>247650</xdr:rowOff>
    </xdr:to>
    <xdr:pic>
      <xdr:nvPicPr>
        <xdr:cNvPr id="2" name="Picture 6" descr="\sqrt{x}\cdot sin^3{x}=x^2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00100"/>
          <a:ext cx="158115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5" zoomScaleNormal="85" workbookViewId="0">
      <selection activeCell="H39" sqref="H39"/>
    </sheetView>
  </sheetViews>
  <sheetFormatPr defaultRowHeight="15"/>
  <cols>
    <col min="2" max="2" width="9.7109375" bestFit="1" customWidth="1"/>
  </cols>
  <sheetData>
    <row r="1" spans="1:7" ht="15.75" thickBot="1"/>
    <row r="2" spans="1:7" ht="30.75" thickBot="1">
      <c r="A2" s="19" t="s">
        <v>73</v>
      </c>
      <c r="B2" s="18" t="s">
        <v>74</v>
      </c>
      <c r="C2" s="20" t="s">
        <v>75</v>
      </c>
      <c r="E2" s="35" t="s">
        <v>76</v>
      </c>
      <c r="F2" s="36"/>
      <c r="G2" s="37"/>
    </row>
    <row r="3" spans="1:7">
      <c r="A3">
        <v>2</v>
      </c>
      <c r="B3" s="16">
        <v>39713</v>
      </c>
      <c r="C3" s="17">
        <v>108.59</v>
      </c>
    </row>
    <row r="4" spans="1:7">
      <c r="B4" s="16">
        <f t="shared" ref="B4:B45" si="0">B3+1+A4</f>
        <v>39714</v>
      </c>
      <c r="C4" s="17">
        <v>106.95</v>
      </c>
    </row>
    <row r="5" spans="1:7">
      <c r="B5" s="16">
        <f t="shared" si="0"/>
        <v>39715</v>
      </c>
      <c r="C5" s="17">
        <v>105.15</v>
      </c>
    </row>
    <row r="6" spans="1:7">
      <c r="B6" s="16">
        <f t="shared" si="0"/>
        <v>39716</v>
      </c>
      <c r="C6" s="17">
        <v>107.5</v>
      </c>
    </row>
    <row r="7" spans="1:7">
      <c r="B7" s="16">
        <f t="shared" si="0"/>
        <v>39717</v>
      </c>
      <c r="C7" s="17">
        <v>107</v>
      </c>
    </row>
    <row r="8" spans="1:7">
      <c r="A8">
        <v>2</v>
      </c>
      <c r="B8" s="16">
        <f t="shared" si="0"/>
        <v>39720</v>
      </c>
      <c r="C8" s="17">
        <v>95.65</v>
      </c>
    </row>
    <row r="9" spans="1:7">
      <c r="B9" s="16">
        <f t="shared" si="0"/>
        <v>39721</v>
      </c>
      <c r="C9" s="17">
        <v>102.25</v>
      </c>
    </row>
    <row r="10" spans="1:7">
      <c r="B10" s="16">
        <f t="shared" si="0"/>
        <v>39722</v>
      </c>
      <c r="C10" s="17">
        <v>98.56</v>
      </c>
    </row>
    <row r="11" spans="1:7">
      <c r="B11" s="16">
        <f t="shared" si="0"/>
        <v>39723</v>
      </c>
      <c r="C11" s="17">
        <v>93.87</v>
      </c>
    </row>
    <row r="12" spans="1:7">
      <c r="B12" s="16">
        <f t="shared" si="0"/>
        <v>39724</v>
      </c>
      <c r="C12" s="17">
        <v>92.87</v>
      </c>
    </row>
    <row r="13" spans="1:7">
      <c r="A13">
        <v>2</v>
      </c>
      <c r="B13" s="16">
        <f t="shared" si="0"/>
        <v>39727</v>
      </c>
      <c r="C13" s="17">
        <v>89.26</v>
      </c>
    </row>
    <row r="14" spans="1:7">
      <c r="B14" s="16">
        <f t="shared" si="0"/>
        <v>39728</v>
      </c>
      <c r="C14" s="17">
        <v>89.3</v>
      </c>
    </row>
    <row r="15" spans="1:7">
      <c r="B15" s="16">
        <f t="shared" si="0"/>
        <v>39729</v>
      </c>
      <c r="C15" s="17">
        <v>88.76</v>
      </c>
    </row>
    <row r="16" spans="1:7">
      <c r="B16" s="16">
        <f t="shared" si="0"/>
        <v>39730</v>
      </c>
      <c r="C16" s="17">
        <v>84.71</v>
      </c>
    </row>
    <row r="17" spans="1:3">
      <c r="B17" s="16">
        <f t="shared" si="0"/>
        <v>39731</v>
      </c>
      <c r="C17" s="17">
        <v>80.69</v>
      </c>
    </row>
    <row r="18" spans="1:3">
      <c r="A18">
        <v>2</v>
      </c>
      <c r="B18" s="16">
        <f t="shared" si="0"/>
        <v>39734</v>
      </c>
      <c r="C18" s="17">
        <v>81.349999999999994</v>
      </c>
    </row>
    <row r="19" spans="1:3">
      <c r="B19" s="16">
        <f t="shared" si="0"/>
        <v>39735</v>
      </c>
      <c r="C19" s="17">
        <v>79.2</v>
      </c>
    </row>
    <row r="20" spans="1:3">
      <c r="B20" s="16">
        <f t="shared" si="0"/>
        <v>39736</v>
      </c>
      <c r="C20" s="17">
        <v>73.88</v>
      </c>
    </row>
    <row r="21" spans="1:3">
      <c r="B21" s="16">
        <f t="shared" si="0"/>
        <v>39737</v>
      </c>
      <c r="C21" s="17">
        <v>72.760000000000005</v>
      </c>
    </row>
    <row r="22" spans="1:3">
      <c r="B22" s="16">
        <f t="shared" si="0"/>
        <v>39738</v>
      </c>
      <c r="C22" s="17">
        <v>72.05</v>
      </c>
    </row>
    <row r="23" spans="1:3">
      <c r="A23">
        <v>2</v>
      </c>
      <c r="B23" s="16">
        <f t="shared" si="0"/>
        <v>39741</v>
      </c>
      <c r="C23" s="17">
        <v>75.260000000000005</v>
      </c>
    </row>
    <row r="24" spans="1:3">
      <c r="B24" s="16">
        <f t="shared" si="0"/>
        <v>39742</v>
      </c>
      <c r="C24" s="17">
        <v>71.53</v>
      </c>
    </row>
    <row r="25" spans="1:3">
      <c r="B25" s="16">
        <f t="shared" si="0"/>
        <v>39743</v>
      </c>
      <c r="C25" s="17">
        <v>67.11</v>
      </c>
    </row>
    <row r="26" spans="1:3">
      <c r="B26" s="16">
        <f t="shared" si="0"/>
        <v>39744</v>
      </c>
      <c r="C26" s="17">
        <v>69.37</v>
      </c>
    </row>
    <row r="27" spans="1:3">
      <c r="B27" s="16">
        <f t="shared" si="0"/>
        <v>39745</v>
      </c>
      <c r="C27" s="17">
        <v>64.69</v>
      </c>
    </row>
    <row r="28" spans="1:3">
      <c r="A28">
        <v>2</v>
      </c>
      <c r="B28" s="16">
        <f t="shared" si="0"/>
        <v>39748</v>
      </c>
      <c r="C28" s="17">
        <v>62.18</v>
      </c>
    </row>
    <row r="29" spans="1:3">
      <c r="B29" s="16">
        <f t="shared" si="0"/>
        <v>39749</v>
      </c>
      <c r="C29" s="17">
        <v>64.91</v>
      </c>
    </row>
    <row r="30" spans="1:3">
      <c r="B30" s="16">
        <f t="shared" si="0"/>
        <v>39750</v>
      </c>
      <c r="C30" s="17">
        <v>68.22</v>
      </c>
    </row>
    <row r="31" spans="1:3">
      <c r="B31" s="16">
        <f t="shared" si="0"/>
        <v>39751</v>
      </c>
      <c r="C31" s="17">
        <v>65.84</v>
      </c>
    </row>
    <row r="32" spans="1:3">
      <c r="B32" s="16">
        <f t="shared" si="0"/>
        <v>39752</v>
      </c>
      <c r="C32" s="17">
        <v>68.069999999999993</v>
      </c>
    </row>
    <row r="33" spans="1:3">
      <c r="A33">
        <v>2</v>
      </c>
      <c r="B33" s="16">
        <f t="shared" si="0"/>
        <v>39755</v>
      </c>
      <c r="C33" s="17">
        <v>64.08</v>
      </c>
    </row>
    <row r="34" spans="1:3">
      <c r="B34" s="16">
        <f t="shared" si="0"/>
        <v>39756</v>
      </c>
      <c r="C34" s="17">
        <v>70.03</v>
      </c>
    </row>
    <row r="35" spans="1:3">
      <c r="B35" s="16">
        <f t="shared" si="0"/>
        <v>39757</v>
      </c>
      <c r="C35" s="17">
        <v>65.41</v>
      </c>
    </row>
    <row r="36" spans="1:3">
      <c r="B36" s="16">
        <f t="shared" si="0"/>
        <v>39758</v>
      </c>
      <c r="C36" s="17">
        <v>60.84</v>
      </c>
    </row>
    <row r="37" spans="1:3">
      <c r="B37" s="16">
        <f t="shared" si="0"/>
        <v>39759</v>
      </c>
      <c r="C37" s="17">
        <v>61.06</v>
      </c>
    </row>
    <row r="38" spans="1:3">
      <c r="A38">
        <v>2</v>
      </c>
      <c r="B38" s="16">
        <f t="shared" si="0"/>
        <v>39762</v>
      </c>
      <c r="C38" s="17">
        <v>62.32</v>
      </c>
    </row>
    <row r="39" spans="1:3">
      <c r="B39" s="16">
        <f t="shared" si="0"/>
        <v>39763</v>
      </c>
      <c r="C39" s="17">
        <v>58.65</v>
      </c>
    </row>
    <row r="40" spans="1:3">
      <c r="B40" s="16">
        <f t="shared" si="0"/>
        <v>39764</v>
      </c>
      <c r="C40" s="17">
        <v>55.75</v>
      </c>
    </row>
    <row r="41" spans="1:3">
      <c r="B41" s="16">
        <f t="shared" si="0"/>
        <v>39765</v>
      </c>
      <c r="C41" s="17">
        <v>59.32</v>
      </c>
    </row>
    <row r="42" spans="1:3">
      <c r="B42" s="16">
        <f t="shared" si="0"/>
        <v>39766</v>
      </c>
      <c r="C42" s="17">
        <v>56.29</v>
      </c>
    </row>
    <row r="43" spans="1:3">
      <c r="A43">
        <v>2</v>
      </c>
      <c r="B43" s="16">
        <f t="shared" si="0"/>
        <v>39769</v>
      </c>
      <c r="C43" s="17">
        <v>55.01</v>
      </c>
    </row>
    <row r="44" spans="1:3">
      <c r="B44" s="16">
        <f t="shared" si="0"/>
        <v>39770</v>
      </c>
      <c r="C44" s="17">
        <v>54.65</v>
      </c>
    </row>
    <row r="45" spans="1:3">
      <c r="B45" s="16">
        <f t="shared" si="0"/>
        <v>39771</v>
      </c>
      <c r="C45" s="17">
        <v>53.02</v>
      </c>
    </row>
  </sheetData>
  <mergeCells count="1"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5"/>
  <cols>
    <col min="4" max="4" width="9.85546875" bestFit="1" customWidth="1"/>
  </cols>
  <sheetData>
    <row r="1" spans="1:4">
      <c r="A1">
        <v>1</v>
      </c>
      <c r="D1" t="str">
        <f>IF(A1&gt;15,"È GRANDE", "è piccolo")</f>
        <v>è piccolo</v>
      </c>
    </row>
    <row r="2" spans="1:4">
      <c r="A2">
        <v>5</v>
      </c>
      <c r="D2" t="str">
        <f t="shared" ref="D2:D10" si="0">IF(A2&gt;15,"È GRANDE", "è piccolo")</f>
        <v>è piccolo</v>
      </c>
    </row>
    <row r="3" spans="1:4">
      <c r="A3">
        <v>8</v>
      </c>
      <c r="D3" t="str">
        <f t="shared" si="0"/>
        <v>è piccolo</v>
      </c>
    </row>
    <row r="4" spans="1:4">
      <c r="A4">
        <v>10</v>
      </c>
      <c r="D4" t="str">
        <f t="shared" si="0"/>
        <v>è piccolo</v>
      </c>
    </row>
    <row r="5" spans="1:4">
      <c r="A5">
        <v>12</v>
      </c>
      <c r="D5" t="str">
        <f t="shared" si="0"/>
        <v>è piccolo</v>
      </c>
    </row>
    <row r="6" spans="1:4">
      <c r="A6">
        <v>14</v>
      </c>
      <c r="D6" t="str">
        <f t="shared" si="0"/>
        <v>è piccolo</v>
      </c>
    </row>
    <row r="7" spans="1:4">
      <c r="A7">
        <v>15</v>
      </c>
      <c r="D7" t="str">
        <f t="shared" si="0"/>
        <v>è piccolo</v>
      </c>
    </row>
    <row r="8" spans="1:4">
      <c r="A8">
        <v>16</v>
      </c>
      <c r="D8" t="str">
        <f t="shared" si="0"/>
        <v>È GRANDE</v>
      </c>
    </row>
    <row r="9" spans="1:4">
      <c r="A9">
        <v>18</v>
      </c>
      <c r="D9" t="str">
        <f t="shared" si="0"/>
        <v>È GRANDE</v>
      </c>
    </row>
    <row r="10" spans="1:4">
      <c r="A10">
        <v>20</v>
      </c>
      <c r="D10" t="str">
        <f t="shared" si="0"/>
        <v>È GRANDE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G13" sqref="G13"/>
    </sheetView>
  </sheetViews>
  <sheetFormatPr defaultRowHeight="15"/>
  <sheetData>
    <row r="1" spans="1:6">
      <c r="A1" t="s">
        <v>64</v>
      </c>
      <c r="B1" t="s">
        <v>65</v>
      </c>
      <c r="C1" t="s">
        <v>63</v>
      </c>
      <c r="D1" s="1" t="s">
        <v>66</v>
      </c>
      <c r="E1" t="s">
        <v>63</v>
      </c>
      <c r="F1" s="1"/>
    </row>
    <row r="2" spans="1:6">
      <c r="A2">
        <v>0</v>
      </c>
      <c r="B2">
        <v>0</v>
      </c>
      <c r="C2">
        <v>43</v>
      </c>
      <c r="D2" s="1" t="s">
        <v>66</v>
      </c>
      <c r="E2">
        <f>C2+B2*60+A2*60*60</f>
        <v>43</v>
      </c>
      <c r="F2" s="1"/>
    </row>
    <row r="3" spans="1:6">
      <c r="A3">
        <v>0</v>
      </c>
      <c r="B3">
        <v>1</v>
      </c>
      <c r="C3">
        <v>6</v>
      </c>
      <c r="D3" s="1" t="s">
        <v>66</v>
      </c>
      <c r="E3">
        <f t="shared" ref="E3:E8" si="0">C3+B3*60+A3*60*60</f>
        <v>66</v>
      </c>
      <c r="F3" s="1"/>
    </row>
    <row r="4" spans="1:6">
      <c r="A4">
        <v>0</v>
      </c>
      <c r="B4">
        <v>50</v>
      </c>
      <c r="C4">
        <v>13</v>
      </c>
      <c r="D4" s="1" t="s">
        <v>66</v>
      </c>
      <c r="E4">
        <f t="shared" si="0"/>
        <v>3013</v>
      </c>
      <c r="F4" s="1"/>
    </row>
    <row r="5" spans="1:6">
      <c r="A5">
        <v>1</v>
      </c>
      <c r="B5">
        <v>0</v>
      </c>
      <c r="C5">
        <v>1</v>
      </c>
      <c r="D5" s="1" t="s">
        <v>66</v>
      </c>
      <c r="E5">
        <f t="shared" si="0"/>
        <v>3601</v>
      </c>
    </row>
    <row r="6" spans="1:6">
      <c r="A6">
        <v>2</v>
      </c>
      <c r="B6">
        <v>46</v>
      </c>
      <c r="C6">
        <v>40</v>
      </c>
      <c r="D6" s="1" t="s">
        <v>66</v>
      </c>
      <c r="E6">
        <f t="shared" si="0"/>
        <v>10000</v>
      </c>
    </row>
    <row r="7" spans="1:6">
      <c r="A7">
        <v>6</v>
      </c>
      <c r="B7">
        <v>6</v>
      </c>
      <c r="C7">
        <v>40</v>
      </c>
      <c r="D7" s="1" t="s">
        <v>66</v>
      </c>
      <c r="E7">
        <f t="shared" si="0"/>
        <v>22000</v>
      </c>
    </row>
    <row r="8" spans="1:6">
      <c r="A8">
        <v>37</v>
      </c>
      <c r="B8">
        <v>58</v>
      </c>
      <c r="C8">
        <v>43</v>
      </c>
      <c r="D8" s="1" t="s">
        <v>66</v>
      </c>
      <c r="E8">
        <f t="shared" si="0"/>
        <v>136723</v>
      </c>
    </row>
    <row r="12" spans="1:6">
      <c r="A12" t="s">
        <v>63</v>
      </c>
      <c r="B12" s="1" t="s">
        <v>66</v>
      </c>
      <c r="C12" t="s">
        <v>64</v>
      </c>
      <c r="D12" t="s">
        <v>65</v>
      </c>
      <c r="E12" t="s">
        <v>63</v>
      </c>
    </row>
    <row r="13" spans="1:6">
      <c r="A13">
        <v>3600</v>
      </c>
      <c r="B13" s="1" t="s">
        <v>66</v>
      </c>
      <c r="C13">
        <f>ROUNDDOWN(A13/60/60,0)</f>
        <v>1</v>
      </c>
      <c r="D13">
        <f t="shared" ref="D13:D14" si="1">ROUNDDOWN(A13/60,0)-C13*60</f>
        <v>0</v>
      </c>
      <c r="E13">
        <f t="shared" ref="E13:E14" si="2">A13-D13*60-C13*3600</f>
        <v>0</v>
      </c>
    </row>
    <row r="14" spans="1:6">
      <c r="A14">
        <v>3662</v>
      </c>
      <c r="B14" s="1" t="s">
        <v>66</v>
      </c>
      <c r="C14">
        <f t="shared" ref="C14:C21" si="3">ROUNDDOWN(A14/60/60,0)</f>
        <v>1</v>
      </c>
      <c r="D14">
        <f t="shared" si="1"/>
        <v>1</v>
      </c>
      <c r="E14">
        <f t="shared" si="2"/>
        <v>2</v>
      </c>
    </row>
    <row r="15" spans="1:6">
      <c r="A15">
        <v>7000</v>
      </c>
      <c r="B15" s="1" t="s">
        <v>66</v>
      </c>
      <c r="C15">
        <f t="shared" si="3"/>
        <v>1</v>
      </c>
      <c r="D15">
        <f>ROUNDDOWN(A15/60,0)-C15*60</f>
        <v>56</v>
      </c>
      <c r="E15">
        <f>A15-D15*60-C15*3600</f>
        <v>40</v>
      </c>
    </row>
    <row r="16" spans="1:6">
      <c r="A16">
        <v>136723</v>
      </c>
      <c r="B16" s="1" t="s">
        <v>66</v>
      </c>
      <c r="C16">
        <f t="shared" si="3"/>
        <v>37</v>
      </c>
      <c r="D16">
        <f>ROUNDDOWN(A16/60,0)-C16*60</f>
        <v>58</v>
      </c>
      <c r="E16">
        <f>A16-D16*60-C16*3600</f>
        <v>43</v>
      </c>
    </row>
    <row r="17" spans="1:5">
      <c r="A17">
        <v>66</v>
      </c>
      <c r="B17" s="1" t="s">
        <v>66</v>
      </c>
      <c r="C17">
        <f t="shared" si="3"/>
        <v>0</v>
      </c>
      <c r="D17">
        <f t="shared" ref="D17:D21" si="4">ROUNDDOWN(A17/60,0)-C17*60</f>
        <v>1</v>
      </c>
      <c r="E17">
        <f t="shared" ref="E17:E21" si="5">A17-D17*60-C17*3600</f>
        <v>6</v>
      </c>
    </row>
    <row r="18" spans="1:5">
      <c r="A18">
        <v>3013</v>
      </c>
      <c r="B18" s="1" t="s">
        <v>66</v>
      </c>
      <c r="C18">
        <f t="shared" si="3"/>
        <v>0</v>
      </c>
      <c r="D18">
        <f t="shared" si="4"/>
        <v>50</v>
      </c>
      <c r="E18">
        <f t="shared" si="5"/>
        <v>13</v>
      </c>
    </row>
    <row r="19" spans="1:5">
      <c r="A19">
        <v>3601</v>
      </c>
      <c r="B19" s="1" t="s">
        <v>66</v>
      </c>
      <c r="C19">
        <f t="shared" si="3"/>
        <v>1</v>
      </c>
      <c r="D19">
        <f t="shared" si="4"/>
        <v>0</v>
      </c>
      <c r="E19">
        <f t="shared" si="5"/>
        <v>1</v>
      </c>
    </row>
    <row r="20" spans="1:5">
      <c r="A20">
        <v>10000</v>
      </c>
      <c r="B20" s="1" t="s">
        <v>66</v>
      </c>
      <c r="C20">
        <f t="shared" si="3"/>
        <v>2</v>
      </c>
      <c r="D20">
        <f t="shared" si="4"/>
        <v>46</v>
      </c>
      <c r="E20">
        <f t="shared" si="5"/>
        <v>40</v>
      </c>
    </row>
    <row r="21" spans="1:5">
      <c r="A21">
        <v>22000</v>
      </c>
      <c r="B21" s="1" t="s">
        <v>66</v>
      </c>
      <c r="C21">
        <f t="shared" si="3"/>
        <v>6</v>
      </c>
      <c r="D21">
        <f t="shared" si="4"/>
        <v>6</v>
      </c>
      <c r="E21">
        <f t="shared" si="5"/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1" width="23" bestFit="1" customWidth="1"/>
    <col min="2" max="2" width="18.140625" customWidth="1"/>
    <col min="3" max="3" width="4.140625" bestFit="1" customWidth="1"/>
  </cols>
  <sheetData>
    <row r="1" spans="1:4">
      <c r="A1" t="s">
        <v>67</v>
      </c>
      <c r="B1" s="11">
        <v>100000</v>
      </c>
    </row>
    <row r="2" spans="1:4">
      <c r="A2" t="s">
        <v>50</v>
      </c>
      <c r="B2">
        <v>180</v>
      </c>
    </row>
    <row r="3" spans="1:4">
      <c r="A3" t="s">
        <v>51</v>
      </c>
      <c r="B3" s="14">
        <v>0</v>
      </c>
    </row>
    <row r="4" spans="1:4">
      <c r="A4" t="s">
        <v>52</v>
      </c>
      <c r="B4" s="13">
        <f>-PMT(B3/12,B2,B1)</f>
        <v>555.55555555555554</v>
      </c>
      <c r="C4" s="15" t="s">
        <v>70</v>
      </c>
      <c r="D4" t="s">
        <v>71</v>
      </c>
    </row>
    <row r="5" spans="1:4" ht="21" customHeight="1">
      <c r="B5" s="7"/>
      <c r="C5" s="7"/>
    </row>
    <row r="6" spans="1:4">
      <c r="A6" t="s">
        <v>68</v>
      </c>
      <c r="B6" s="11">
        <f>B4*B2</f>
        <v>100000</v>
      </c>
    </row>
    <row r="7" spans="1:4">
      <c r="A7" t="s">
        <v>69</v>
      </c>
      <c r="B7" s="11">
        <f>B6-B1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5"/>
  <cols>
    <col min="1" max="1" width="18.140625" customWidth="1"/>
    <col min="2" max="2" width="14.85546875" customWidth="1"/>
  </cols>
  <sheetData>
    <row r="1" spans="1:4">
      <c r="A1" s="12" t="s">
        <v>53</v>
      </c>
    </row>
    <row r="3" spans="1:4" ht="21" customHeight="1">
      <c r="A3" s="34"/>
      <c r="B3" s="34"/>
      <c r="D3" t="s">
        <v>72</v>
      </c>
    </row>
    <row r="5" spans="1:4">
      <c r="A5" t="s">
        <v>54</v>
      </c>
      <c r="B5">
        <v>0</v>
      </c>
    </row>
    <row r="6" spans="1:4">
      <c r="A6" t="s">
        <v>55</v>
      </c>
      <c r="B6">
        <f>SQRT(B5)</f>
        <v>0</v>
      </c>
    </row>
    <row r="7" spans="1:4">
      <c r="A7" t="s">
        <v>58</v>
      </c>
      <c r="B7">
        <f>SIN(B5)</f>
        <v>0</v>
      </c>
    </row>
    <row r="8" spans="1:4">
      <c r="A8" t="s">
        <v>56</v>
      </c>
      <c r="B8">
        <f>B7^3</f>
        <v>0</v>
      </c>
    </row>
    <row r="9" spans="1:4">
      <c r="A9" t="s">
        <v>57</v>
      </c>
      <c r="B9">
        <f>B5^2</f>
        <v>0</v>
      </c>
    </row>
    <row r="10" spans="1:4">
      <c r="A10" t="s">
        <v>59</v>
      </c>
      <c r="B10">
        <f>B6*B8</f>
        <v>0</v>
      </c>
    </row>
    <row r="11" spans="1:4">
      <c r="A11" t="s">
        <v>60</v>
      </c>
      <c r="B11">
        <f>B9-1</f>
        <v>-1</v>
      </c>
    </row>
    <row r="12" spans="1:4">
      <c r="A12" t="s">
        <v>61</v>
      </c>
      <c r="B12">
        <f>B10-B11</f>
        <v>1</v>
      </c>
    </row>
    <row r="13" spans="1:4">
      <c r="A13" t="s">
        <v>62</v>
      </c>
      <c r="B13">
        <f>(B12)*10^6</f>
        <v>1000000</v>
      </c>
    </row>
  </sheetData>
  <mergeCells count="1"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39"/>
  <sheetViews>
    <sheetView zoomScale="85" zoomScaleNormal="85" workbookViewId="0">
      <selection activeCell="G13" sqref="G13"/>
    </sheetView>
  </sheetViews>
  <sheetFormatPr defaultRowHeight="15"/>
  <cols>
    <col min="1" max="1" width="2.85546875" customWidth="1"/>
    <col min="3" max="3" width="38.7109375" customWidth="1"/>
    <col min="4" max="4" width="12" bestFit="1" customWidth="1"/>
    <col min="5" max="5" width="5.42578125" bestFit="1" customWidth="1"/>
    <col min="6" max="6" width="19.28515625" customWidth="1"/>
    <col min="9" max="9" width="8.85546875" customWidth="1"/>
    <col min="10" max="10" width="15.42578125" customWidth="1"/>
    <col min="11" max="11" width="9.7109375" customWidth="1"/>
  </cols>
  <sheetData>
    <row r="1" spans="2:10" ht="15.75" thickBot="1"/>
    <row r="2" spans="2:10" ht="15" customHeight="1">
      <c r="B2" s="25" t="s">
        <v>0</v>
      </c>
      <c r="C2" s="26"/>
      <c r="D2" s="26"/>
      <c r="E2" s="26"/>
      <c r="F2" s="27"/>
      <c r="G2" s="10"/>
      <c r="H2" s="10"/>
      <c r="I2" s="10"/>
      <c r="J2" s="10"/>
    </row>
    <row r="3" spans="2:10" ht="15" customHeight="1">
      <c r="B3" s="28"/>
      <c r="C3" s="29"/>
      <c r="D3" s="29"/>
      <c r="E3" s="29"/>
      <c r="F3" s="30"/>
      <c r="G3" s="10"/>
      <c r="H3" s="10"/>
      <c r="I3" s="10"/>
      <c r="J3" s="10"/>
    </row>
    <row r="4" spans="2:10" ht="15" customHeight="1">
      <c r="B4" s="28"/>
      <c r="C4" s="29"/>
      <c r="D4" s="29"/>
      <c r="E4" s="29"/>
      <c r="F4" s="30"/>
      <c r="G4" s="10"/>
      <c r="H4" s="10"/>
      <c r="I4" s="10"/>
      <c r="J4" s="10"/>
    </row>
    <row r="5" spans="2:10" ht="15" customHeight="1" thickBot="1">
      <c r="B5" s="31"/>
      <c r="C5" s="32"/>
      <c r="D5" s="32"/>
      <c r="E5" s="32"/>
      <c r="F5" s="33"/>
      <c r="G5" s="10"/>
      <c r="H5" s="10"/>
      <c r="I5" s="10"/>
      <c r="J5" s="10"/>
    </row>
    <row r="6" spans="2:10" ht="15.75" thickBot="1"/>
    <row r="7" spans="2:10" ht="15.75" thickBot="1">
      <c r="B7" s="4" t="s">
        <v>3</v>
      </c>
      <c r="C7" s="5" t="s">
        <v>2</v>
      </c>
      <c r="D7" s="5" t="s">
        <v>4</v>
      </c>
      <c r="E7" s="5" t="s">
        <v>5</v>
      </c>
      <c r="F7" s="6" t="s">
        <v>46</v>
      </c>
    </row>
    <row r="8" spans="2:10">
      <c r="B8" s="3">
        <v>1</v>
      </c>
      <c r="C8" s="3" t="s">
        <v>1</v>
      </c>
      <c r="D8" s="3" t="s">
        <v>6</v>
      </c>
      <c r="E8" s="3">
        <v>1964</v>
      </c>
      <c r="F8" s="3" t="s">
        <v>47</v>
      </c>
    </row>
    <row r="9" spans="2:10">
      <c r="B9" s="2">
        <v>2</v>
      </c>
      <c r="C9" s="2" t="s">
        <v>7</v>
      </c>
      <c r="D9" s="2" t="s">
        <v>8</v>
      </c>
      <c r="E9" s="2">
        <v>1979</v>
      </c>
      <c r="F9" s="2" t="s">
        <v>48</v>
      </c>
    </row>
    <row r="10" spans="2:10">
      <c r="B10" s="2">
        <v>3</v>
      </c>
      <c r="C10" s="2" t="s">
        <v>9</v>
      </c>
      <c r="D10" s="2" t="s">
        <v>6</v>
      </c>
      <c r="E10" s="2">
        <v>1989</v>
      </c>
      <c r="F10" s="2" t="s">
        <v>48</v>
      </c>
    </row>
    <row r="11" spans="2:10">
      <c r="B11" s="2">
        <v>4</v>
      </c>
      <c r="C11" s="2" t="s">
        <v>38</v>
      </c>
      <c r="D11" s="2" t="s">
        <v>10</v>
      </c>
      <c r="E11" s="2">
        <v>2000</v>
      </c>
      <c r="F11" s="2" t="s">
        <v>48</v>
      </c>
    </row>
    <row r="12" spans="2:10">
      <c r="B12" s="2">
        <v>5</v>
      </c>
      <c r="C12" s="2" t="s">
        <v>14</v>
      </c>
      <c r="D12" s="2" t="s">
        <v>11</v>
      </c>
      <c r="E12" s="2">
        <v>1996</v>
      </c>
      <c r="F12" s="2" t="s">
        <v>48</v>
      </c>
    </row>
    <row r="13" spans="2:10">
      <c r="B13" s="2">
        <v>6</v>
      </c>
      <c r="C13" s="2" t="s">
        <v>37</v>
      </c>
      <c r="D13" s="2" t="s">
        <v>24</v>
      </c>
      <c r="E13" s="2">
        <v>1999</v>
      </c>
      <c r="F13" s="2" t="s">
        <v>47</v>
      </c>
    </row>
    <row r="14" spans="2:10">
      <c r="B14" s="2">
        <v>7</v>
      </c>
      <c r="C14" s="2" t="s">
        <v>12</v>
      </c>
      <c r="D14" s="2" t="s">
        <v>13</v>
      </c>
      <c r="E14" s="2">
        <v>1980</v>
      </c>
      <c r="F14" s="2" t="s">
        <v>48</v>
      </c>
    </row>
    <row r="15" spans="2:10">
      <c r="B15" s="2">
        <v>8</v>
      </c>
      <c r="C15" s="2" t="s">
        <v>15</v>
      </c>
      <c r="D15" s="2" t="s">
        <v>16</v>
      </c>
      <c r="E15" s="2">
        <v>2000</v>
      </c>
      <c r="F15" s="2" t="s">
        <v>48</v>
      </c>
    </row>
    <row r="16" spans="2:10">
      <c r="B16" s="2">
        <v>9</v>
      </c>
      <c r="C16" s="2" t="s">
        <v>17</v>
      </c>
      <c r="D16" s="2" t="s">
        <v>18</v>
      </c>
      <c r="E16" s="2">
        <v>1997</v>
      </c>
      <c r="F16" s="2" t="s">
        <v>48</v>
      </c>
    </row>
    <row r="17" spans="2:6">
      <c r="B17" s="2">
        <v>10</v>
      </c>
      <c r="C17" s="2" t="s">
        <v>20</v>
      </c>
      <c r="D17" s="2" t="s">
        <v>10</v>
      </c>
      <c r="E17" s="2">
        <v>1984</v>
      </c>
      <c r="F17" s="2" t="s">
        <v>47</v>
      </c>
    </row>
    <row r="18" spans="2:6">
      <c r="B18" s="2">
        <v>11</v>
      </c>
      <c r="C18" s="2" t="s">
        <v>25</v>
      </c>
      <c r="D18" s="2" t="s">
        <v>8</v>
      </c>
      <c r="E18" s="2">
        <v>1993</v>
      </c>
      <c r="F18" s="2" t="s">
        <v>47</v>
      </c>
    </row>
    <row r="19" spans="2:6">
      <c r="B19" s="2">
        <v>12</v>
      </c>
      <c r="C19" s="2" t="s">
        <v>22</v>
      </c>
      <c r="D19" s="2" t="s">
        <v>19</v>
      </c>
      <c r="E19" s="2">
        <v>1997</v>
      </c>
      <c r="F19" s="2" t="s">
        <v>48</v>
      </c>
    </row>
    <row r="20" spans="2:6">
      <c r="B20" s="2">
        <v>13</v>
      </c>
      <c r="C20" s="2" t="s">
        <v>23</v>
      </c>
      <c r="D20" s="2" t="s">
        <v>24</v>
      </c>
      <c r="E20" s="2">
        <v>1948</v>
      </c>
      <c r="F20" s="2" t="s">
        <v>47</v>
      </c>
    </row>
    <row r="21" spans="2:6">
      <c r="B21" s="2">
        <v>14</v>
      </c>
      <c r="C21" s="2" t="s">
        <v>26</v>
      </c>
      <c r="D21" s="2" t="s">
        <v>8</v>
      </c>
      <c r="E21" s="2">
        <v>1999</v>
      </c>
      <c r="F21" s="2" t="s">
        <v>48</v>
      </c>
    </row>
    <row r="22" spans="2:6">
      <c r="B22" s="2">
        <v>15</v>
      </c>
      <c r="C22" s="2" t="s">
        <v>21</v>
      </c>
      <c r="D22" s="2" t="s">
        <v>8</v>
      </c>
      <c r="E22" s="2">
        <v>1997</v>
      </c>
      <c r="F22" s="2" t="s">
        <v>48</v>
      </c>
    </row>
    <row r="23" spans="2:6">
      <c r="B23" s="2">
        <v>16</v>
      </c>
      <c r="C23" s="2" t="s">
        <v>27</v>
      </c>
      <c r="D23" s="2" t="s">
        <v>24</v>
      </c>
      <c r="E23" s="2">
        <v>2006</v>
      </c>
      <c r="F23" s="2" t="s">
        <v>47</v>
      </c>
    </row>
    <row r="24" spans="2:6">
      <c r="B24" s="2">
        <v>17</v>
      </c>
      <c r="C24" s="2" t="s">
        <v>28</v>
      </c>
      <c r="D24" s="2" t="s">
        <v>24</v>
      </c>
      <c r="E24" s="2">
        <v>1993</v>
      </c>
      <c r="F24" s="2" t="s">
        <v>48</v>
      </c>
    </row>
    <row r="25" spans="2:6">
      <c r="B25" s="2">
        <v>18</v>
      </c>
      <c r="C25" s="2" t="s">
        <v>30</v>
      </c>
      <c r="D25" s="2" t="s">
        <v>29</v>
      </c>
      <c r="E25" s="2">
        <v>2005</v>
      </c>
      <c r="F25" s="2" t="s">
        <v>48</v>
      </c>
    </row>
    <row r="26" spans="2:6">
      <c r="B26" s="2">
        <v>19</v>
      </c>
      <c r="C26" s="2" t="s">
        <v>31</v>
      </c>
      <c r="D26" s="2" t="s">
        <v>24</v>
      </c>
      <c r="E26" s="2">
        <v>1988</v>
      </c>
      <c r="F26" s="2" t="s">
        <v>47</v>
      </c>
    </row>
    <row r="27" spans="2:6">
      <c r="B27" s="2">
        <v>20</v>
      </c>
      <c r="C27" s="2" t="s">
        <v>32</v>
      </c>
      <c r="D27" s="2" t="s">
        <v>19</v>
      </c>
      <c r="E27" s="2">
        <v>2002</v>
      </c>
      <c r="F27" s="2" t="s">
        <v>47</v>
      </c>
    </row>
    <row r="28" spans="2:6">
      <c r="B28" s="2">
        <v>21</v>
      </c>
      <c r="C28" s="2" t="s">
        <v>33</v>
      </c>
      <c r="D28" s="2" t="s">
        <v>34</v>
      </c>
      <c r="E28" s="2">
        <v>1970</v>
      </c>
      <c r="F28" s="2" t="s">
        <v>48</v>
      </c>
    </row>
    <row r="29" spans="2:6">
      <c r="B29" s="2">
        <v>22</v>
      </c>
      <c r="C29" s="2" t="s">
        <v>35</v>
      </c>
      <c r="D29" s="2" t="s">
        <v>6</v>
      </c>
      <c r="E29" s="2">
        <v>2003</v>
      </c>
      <c r="F29" s="2" t="s">
        <v>48</v>
      </c>
    </row>
    <row r="30" spans="2:6">
      <c r="B30" s="2">
        <v>23</v>
      </c>
      <c r="C30" s="2" t="s">
        <v>36</v>
      </c>
      <c r="D30" s="2" t="s">
        <v>11</v>
      </c>
      <c r="E30" s="2">
        <v>1980</v>
      </c>
      <c r="F30" s="2" t="s">
        <v>47</v>
      </c>
    </row>
    <row r="31" spans="2:6">
      <c r="B31" s="2">
        <v>24</v>
      </c>
      <c r="C31" s="2" t="s">
        <v>39</v>
      </c>
      <c r="D31" s="2" t="s">
        <v>19</v>
      </c>
      <c r="E31" s="2">
        <v>2001</v>
      </c>
      <c r="F31" s="2" t="s">
        <v>47</v>
      </c>
    </row>
    <row r="32" spans="2:6">
      <c r="B32" s="2">
        <v>25</v>
      </c>
      <c r="C32" s="2" t="s">
        <v>40</v>
      </c>
      <c r="D32" s="2" t="s">
        <v>8</v>
      </c>
      <c r="E32" s="2">
        <v>2000</v>
      </c>
      <c r="F32" s="2" t="s">
        <v>48</v>
      </c>
    </row>
    <row r="33" spans="2:6">
      <c r="B33" s="2">
        <v>26</v>
      </c>
      <c r="C33" s="2" t="s">
        <v>41</v>
      </c>
      <c r="D33" s="2" t="s">
        <v>19</v>
      </c>
      <c r="E33" s="2">
        <v>2009</v>
      </c>
      <c r="F33" s="2" t="s">
        <v>47</v>
      </c>
    </row>
    <row r="34" spans="2:6">
      <c r="B34" s="2">
        <v>27</v>
      </c>
      <c r="C34" s="2" t="s">
        <v>42</v>
      </c>
      <c r="D34" s="2" t="s">
        <v>19</v>
      </c>
      <c r="E34" s="2">
        <v>1983</v>
      </c>
      <c r="F34" s="2" t="s">
        <v>48</v>
      </c>
    </row>
    <row r="36" spans="2:6">
      <c r="B36" s="21" t="s">
        <v>43</v>
      </c>
      <c r="C36" s="21"/>
      <c r="D36" s="2">
        <v>0</v>
      </c>
      <c r="E36" s="23" t="s">
        <v>8</v>
      </c>
      <c r="F36" s="24"/>
    </row>
    <row r="37" spans="2:6">
      <c r="B37" s="21" t="s">
        <v>44</v>
      </c>
      <c r="C37" s="21"/>
      <c r="D37" s="2">
        <v>0</v>
      </c>
      <c r="E37" s="2">
        <v>1990</v>
      </c>
      <c r="F37" s="2">
        <v>1999</v>
      </c>
    </row>
    <row r="38" spans="2:6">
      <c r="B38" s="22" t="s">
        <v>45</v>
      </c>
      <c r="C38" s="22"/>
      <c r="D38" s="9">
        <v>0</v>
      </c>
      <c r="E38" s="8"/>
      <c r="F38" s="8"/>
    </row>
    <row r="39" spans="2:6">
      <c r="B39" s="21" t="s">
        <v>49</v>
      </c>
      <c r="C39" s="21"/>
      <c r="D39" s="2">
        <v>0</v>
      </c>
      <c r="E39" s="21" t="e">
        <f>VLOOKUP(D39,B8:F34,2,FALSE)</f>
        <v>#N/A</v>
      </c>
      <c r="F39" s="21"/>
    </row>
  </sheetData>
  <sortState ref="B8:F34">
    <sortCondition ref="B8"/>
  </sortState>
  <mergeCells count="7">
    <mergeCell ref="B2:F5"/>
    <mergeCell ref="B36:C36"/>
    <mergeCell ref="B37:C37"/>
    <mergeCell ref="B38:C38"/>
    <mergeCell ref="E36:F36"/>
    <mergeCell ref="B39:C39"/>
    <mergeCell ref="E39:F39"/>
  </mergeCells>
  <conditionalFormatting sqref="B8:F34">
    <cfRule type="expression" dxfId="2" priority="24">
      <formula>AND($D$36=1,$D8=$E$36)</formula>
    </cfRule>
    <cfRule type="expression" dxfId="1" priority="25">
      <formula>AND($D$37=1,$E8&gt;$E$37,$E8&lt;$F$37)</formula>
    </cfRule>
    <cfRule type="expression" dxfId="0" priority="26">
      <formula>AND($D$38=1,$F8="si")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Grafici</vt:lpstr>
      <vt:lpstr>Funzione IF</vt:lpstr>
      <vt:lpstr>Ore, minuti e secondi</vt:lpstr>
      <vt:lpstr>Ricerca obiettivo (1)</vt:lpstr>
      <vt:lpstr>Ricerca obiettivo (2)</vt:lpstr>
      <vt:lpstr>Formattaz. condizionale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Karma</dc:creator>
  <cp:lastModifiedBy>Marco</cp:lastModifiedBy>
  <dcterms:created xsi:type="dcterms:W3CDTF">2010-09-26T19:07:44Z</dcterms:created>
  <dcterms:modified xsi:type="dcterms:W3CDTF">2010-09-28T08:54:57Z</dcterms:modified>
</cp:coreProperties>
</file>