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incolla dati" sheetId="1" r:id="rId1"/>
    <sheet name="Foglio calcolo" sheetId="2" r:id="rId2"/>
    <sheet name="Riepilogo Velox" sheetId="3" r:id="rId3"/>
    <sheet name="Riepilogo squad." sheetId="4" r:id="rId4"/>
    <sheet name="Foglio1" sheetId="5" r:id="rId5"/>
    <sheet name="Foglio2" sheetId="6" r:id="rId6"/>
    <sheet name="Foglio3" sheetId="7" r:id="rId7"/>
    <sheet name="Foglio4" sheetId="8" r:id="rId8"/>
    <sheet name="Riepilogo gioc." sheetId="9" r:id="rId9"/>
  </sheets>
  <definedNames>
    <definedName name="nomi">'Foglio calcolo'!$C$3:$C$18</definedName>
  </definedNames>
  <calcPr fullCalcOnLoad="1"/>
</workbook>
</file>

<file path=xl/sharedStrings.xml><?xml version="1.0" encoding="utf-8"?>
<sst xmlns="http://schemas.openxmlformats.org/spreadsheetml/2006/main" count="1066" uniqueCount="101">
  <si>
    <t>Battuta</t>
  </si>
  <si>
    <t>Ricezione</t>
  </si>
  <si>
    <t>Attacco</t>
  </si>
  <si>
    <t>Difesa</t>
  </si>
  <si>
    <t>Muro</t>
  </si>
  <si>
    <t>=</t>
  </si>
  <si>
    <t>-</t>
  </si>
  <si>
    <t>+</t>
  </si>
  <si>
    <t>#</t>
  </si>
  <si>
    <t>BATTUTA</t>
  </si>
  <si>
    <t>Sbagliata</t>
  </si>
  <si>
    <t>in rete, fuori</t>
  </si>
  <si>
    <t>Scadente</t>
  </si>
  <si>
    <t>ricevuta facilmente</t>
  </si>
  <si>
    <t>Positiva</t>
  </si>
  <si>
    <t>ricevuta con difficoltà</t>
  </si>
  <si>
    <t xml:space="preserve">Punto </t>
  </si>
  <si>
    <t>vincente</t>
  </si>
  <si>
    <t>RICECEZIONE</t>
  </si>
  <si>
    <t>punto avversario</t>
  </si>
  <si>
    <t>alzata impossibile</t>
  </si>
  <si>
    <t>Imperfetta</t>
  </si>
  <si>
    <t>nei tre metri</t>
  </si>
  <si>
    <t>Perfetta</t>
  </si>
  <si>
    <t>da primo tempo</t>
  </si>
  <si>
    <t>ATTACCO</t>
  </si>
  <si>
    <t>Sbagliato</t>
  </si>
  <si>
    <t>difeso facilmente</t>
  </si>
  <si>
    <t>Positivo</t>
  </si>
  <si>
    <t>difeso con difficoltà</t>
  </si>
  <si>
    <t>Vincente</t>
  </si>
  <si>
    <t>DIFESA</t>
  </si>
  <si>
    <t>Punti G.</t>
  </si>
  <si>
    <t>Puti G.</t>
  </si>
  <si>
    <t>Punti Diretti</t>
  </si>
  <si>
    <t>Totale</t>
  </si>
  <si>
    <t>Punti Muro</t>
  </si>
  <si>
    <t>Schiac.</t>
  </si>
  <si>
    <t>Central.</t>
  </si>
  <si>
    <t>Opp.</t>
  </si>
  <si>
    <t>Errori Attivi</t>
  </si>
  <si>
    <t>Percentuale realizzo</t>
  </si>
  <si>
    <t>Errori Passivi</t>
  </si>
  <si>
    <t>Ricez.</t>
  </si>
  <si>
    <t>P</t>
  </si>
  <si>
    <t>C</t>
  </si>
  <si>
    <t>S</t>
  </si>
  <si>
    <t>O</t>
  </si>
  <si>
    <t>Att. Gioc</t>
  </si>
  <si>
    <t>L</t>
  </si>
  <si>
    <t>GIOCATORE</t>
  </si>
  <si>
    <t>RICEZIONE</t>
  </si>
  <si>
    <t>=/-</t>
  </si>
  <si>
    <t>#/+</t>
  </si>
  <si>
    <t>Ruolo</t>
  </si>
  <si>
    <t>Num.</t>
  </si>
  <si>
    <t>Giocatore</t>
  </si>
  <si>
    <t>Nome</t>
  </si>
  <si>
    <t>Att gioc</t>
  </si>
  <si>
    <t>Att punt</t>
  </si>
  <si>
    <t>Muro punt</t>
  </si>
  <si>
    <t>La tabella confronta il nome inserito nel colona "C" con quelli inseriti nel foglio "incolla dati" e conta tutti i fondamentali del giocatore stesso.</t>
  </si>
  <si>
    <t>MURO</t>
  </si>
  <si>
    <t>Punto</t>
  </si>
  <si>
    <t>Err. dif.</t>
  </si>
  <si>
    <t>Err. ric</t>
  </si>
  <si>
    <t>Tabella calcolo attachi giocati, punti fatti, muri punto, errori dif ed errori riccez. Il tutto poi diviso per i vari ruoli.</t>
  </si>
  <si>
    <t>Punti Giocati</t>
  </si>
  <si>
    <t>Attachi giocati per ruolo</t>
  </si>
  <si>
    <t>Attachi messi a terra</t>
  </si>
  <si>
    <t>Errori difesa</t>
  </si>
  <si>
    <t>Totale errori punto</t>
  </si>
  <si>
    <t>Errori ricezione</t>
  </si>
  <si>
    <t>Attivi</t>
  </si>
  <si>
    <t>Passivi</t>
  </si>
  <si>
    <t>Somma totale giocatori</t>
  </si>
  <si>
    <t>Perfetto</t>
  </si>
  <si>
    <t>punto</t>
  </si>
  <si>
    <t>ricevuta facilm.</t>
  </si>
  <si>
    <t>ricevuta con diffic.</t>
  </si>
  <si>
    <t>difeso con diffic.</t>
  </si>
  <si>
    <t>Percentuali errori punto</t>
  </si>
  <si>
    <t>Giocate</t>
  </si>
  <si>
    <t>Att. G.</t>
  </si>
  <si>
    <t>Squadra:</t>
  </si>
  <si>
    <t>Squadra A</t>
  </si>
  <si>
    <t>MARCO MAMELI</t>
  </si>
  <si>
    <t>MONICA BONORI</t>
  </si>
  <si>
    <t>CATERINA TREBISONDA</t>
  </si>
  <si>
    <t>FRANCESCA AMADIO</t>
  </si>
  <si>
    <t>GABRIELE SOLARO</t>
  </si>
  <si>
    <t>SILVIA STEFANINI</t>
  </si>
  <si>
    <t>PIERPAOLO CAMMELLI</t>
  </si>
  <si>
    <t>GIULIA BOATTI</t>
  </si>
  <si>
    <t>DAVIDE BARBIERI</t>
  </si>
  <si>
    <t>ROBERTO RICCIARDI</t>
  </si>
  <si>
    <t>GIANMARCO PULGA</t>
  </si>
  <si>
    <t>MARCO ODOARDI</t>
  </si>
  <si>
    <t>ELISA PELLAVIO</t>
  </si>
  <si>
    <t>PAOLO SARONNI</t>
  </si>
  <si>
    <t>MONICA FAVARA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</si>
</sst>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5">
    <font>
      <sz val="10"/>
      <name val="Arial"/>
      <family val="0"/>
    </font>
    <font>
      <sz val="20"/>
      <color indexed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3.5"/>
      <name val="Arial"/>
      <family val="0"/>
    </font>
    <font>
      <b/>
      <sz val="12"/>
      <name val="Arial"/>
      <family val="2"/>
    </font>
    <font>
      <sz val="5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19"/>
      </left>
      <right>
        <color indexed="63"/>
      </right>
      <top style="hair">
        <color indexed="19"/>
      </top>
      <bottom>
        <color indexed="63"/>
      </bottom>
    </border>
    <border>
      <left>
        <color indexed="63"/>
      </left>
      <right>
        <color indexed="63"/>
      </right>
      <top style="hair">
        <color indexed="19"/>
      </top>
      <bottom>
        <color indexed="63"/>
      </bottom>
    </border>
    <border>
      <left style="hair">
        <color indexed="19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>
        <color indexed="63"/>
      </right>
      <top>
        <color indexed="63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 style="hair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hair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medium">
        <color indexed="19"/>
      </left>
      <right style="hair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hair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hair">
        <color indexed="19"/>
      </right>
      <top>
        <color indexed="63"/>
      </top>
      <bottom style="medium">
        <color indexed="1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hair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169" fontId="9" fillId="0" borderId="1" xfId="2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9" fontId="0" fillId="3" borderId="5" xfId="0" applyNumberFormat="1" applyFill="1" applyBorder="1" applyAlignment="1">
      <alignment/>
    </xf>
    <xf numFmtId="9" fontId="0" fillId="3" borderId="6" xfId="0" applyNumberFormat="1" applyFill="1" applyBorder="1" applyAlignment="1">
      <alignment/>
    </xf>
    <xf numFmtId="9" fontId="0" fillId="4" borderId="5" xfId="0" applyNumberFormat="1" applyFill="1" applyBorder="1" applyAlignment="1">
      <alignment/>
    </xf>
    <xf numFmtId="9" fontId="0" fillId="4" borderId="6" xfId="0" applyNumberFormat="1" applyFill="1" applyBorder="1" applyAlignment="1">
      <alignment/>
    </xf>
    <xf numFmtId="9" fontId="0" fillId="0" borderId="5" xfId="0" applyNumberFormat="1" applyFill="1" applyBorder="1" applyAlignment="1">
      <alignment/>
    </xf>
    <xf numFmtId="9" fontId="0" fillId="0" borderId="7" xfId="0" applyNumberFormat="1" applyFill="1" applyBorder="1" applyAlignment="1">
      <alignment/>
    </xf>
    <xf numFmtId="9" fontId="0" fillId="0" borderId="6" xfId="0" applyNumberFormat="1" applyFill="1" applyBorder="1" applyAlignment="1">
      <alignment/>
    </xf>
    <xf numFmtId="9" fontId="0" fillId="0" borderId="8" xfId="0" applyNumberFormat="1" applyFill="1" applyBorder="1" applyAlignment="1">
      <alignment/>
    </xf>
    <xf numFmtId="0" fontId="9" fillId="5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9" fontId="0" fillId="3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9" fontId="0" fillId="0" borderId="12" xfId="0" applyNumberFormat="1" applyFill="1" applyBorder="1" applyAlignment="1">
      <alignment/>
    </xf>
    <xf numFmtId="9" fontId="0" fillId="3" borderId="13" xfId="0" applyNumberFormat="1" applyFill="1" applyBorder="1" applyAlignment="1">
      <alignment/>
    </xf>
    <xf numFmtId="9" fontId="0" fillId="0" borderId="13" xfId="0" applyNumberFormat="1" applyFill="1" applyBorder="1" applyAlignment="1">
      <alignment/>
    </xf>
    <xf numFmtId="9" fontId="0" fillId="0" borderId="14" xfId="0" applyNumberFormat="1" applyFill="1" applyBorder="1" applyAlignment="1">
      <alignment/>
    </xf>
    <xf numFmtId="9" fontId="0" fillId="3" borderId="15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9" fontId="0" fillId="0" borderId="16" xfId="0" applyNumberFormat="1" applyFill="1" applyBorder="1" applyAlignment="1">
      <alignment/>
    </xf>
    <xf numFmtId="9" fontId="0" fillId="4" borderId="11" xfId="0" applyNumberFormat="1" applyFill="1" applyBorder="1" applyAlignment="1">
      <alignment/>
    </xf>
    <xf numFmtId="9" fontId="0" fillId="4" borderId="13" xfId="0" applyNumberFormat="1" applyFill="1" applyBorder="1" applyAlignment="1">
      <alignment/>
    </xf>
    <xf numFmtId="9" fontId="0" fillId="4" borderId="15" xfId="0" applyNumberFormat="1" applyFill="1" applyBorder="1" applyAlignment="1">
      <alignment/>
    </xf>
    <xf numFmtId="0" fontId="9" fillId="3" borderId="17" xfId="0" applyFont="1" applyFill="1" applyBorder="1" applyAlignment="1" quotePrefix="1">
      <alignment horizontal="center"/>
    </xf>
    <xf numFmtId="0" fontId="9" fillId="3" borderId="18" xfId="0" applyFont="1" applyFill="1" applyBorder="1" applyAlignment="1" quotePrefix="1">
      <alignment horizontal="center"/>
    </xf>
    <xf numFmtId="0" fontId="9" fillId="3" borderId="19" xfId="0" applyFont="1" applyFill="1" applyBorder="1" applyAlignment="1" quotePrefix="1">
      <alignment horizontal="center"/>
    </xf>
    <xf numFmtId="0" fontId="9" fillId="4" borderId="17" xfId="0" applyFont="1" applyFill="1" applyBorder="1" applyAlignment="1" quotePrefix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 quotePrefix="1">
      <alignment horizontal="center"/>
    </xf>
    <xf numFmtId="0" fontId="3" fillId="4" borderId="20" xfId="0" applyFont="1" applyFill="1" applyBorder="1" applyAlignment="1" applyProtection="1">
      <alignment horizontal="left" vertical="center"/>
      <protection hidden="1"/>
    </xf>
    <xf numFmtId="0" fontId="3" fillId="4" borderId="21" xfId="0" applyFont="1" applyFill="1" applyBorder="1" applyAlignment="1" applyProtection="1">
      <alignment horizontal="left" vertical="center"/>
      <protection hidden="1"/>
    </xf>
    <xf numFmtId="0" fontId="2" fillId="4" borderId="22" xfId="0" applyFont="1" applyFill="1" applyBorder="1" applyAlignment="1" applyProtection="1">
      <alignment horizontal="left" vertical="center"/>
      <protection hidden="1"/>
    </xf>
    <xf numFmtId="0" fontId="2" fillId="4" borderId="23" xfId="0" applyFont="1" applyFill="1" applyBorder="1" applyAlignment="1" applyProtection="1">
      <alignment horizontal="left" vertical="center"/>
      <protection hidden="1"/>
    </xf>
    <xf numFmtId="0" fontId="3" fillId="7" borderId="24" xfId="0" applyFont="1" applyFill="1" applyBorder="1" applyAlignment="1" applyProtection="1">
      <alignment horizontal="left" vertical="center"/>
      <protection hidden="1"/>
    </xf>
    <xf numFmtId="0" fontId="3" fillId="7" borderId="25" xfId="0" applyFont="1" applyFill="1" applyBorder="1" applyAlignment="1" applyProtection="1">
      <alignment horizontal="left" vertical="center"/>
      <protection hidden="1"/>
    </xf>
    <xf numFmtId="0" fontId="2" fillId="7" borderId="22" xfId="0" applyFont="1" applyFill="1" applyBorder="1" applyAlignment="1" applyProtection="1">
      <alignment horizontal="left" vertical="center"/>
      <protection hidden="1"/>
    </xf>
    <xf numFmtId="0" fontId="2" fillId="7" borderId="23" xfId="0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21" xfId="0" applyFont="1" applyFill="1" applyBorder="1" applyAlignment="1" applyProtection="1">
      <alignment horizontal="left" vertical="center"/>
      <protection hidden="1"/>
    </xf>
    <xf numFmtId="0" fontId="2" fillId="2" borderId="22" xfId="0" applyFont="1" applyFill="1" applyBorder="1" applyAlignment="1" applyProtection="1">
      <alignment horizontal="left" vertical="center"/>
      <protection hidden="1"/>
    </xf>
    <xf numFmtId="0" fontId="2" fillId="2" borderId="23" xfId="0" applyFont="1" applyFill="1" applyBorder="1" applyAlignment="1" applyProtection="1">
      <alignment horizontal="left" vertical="center"/>
      <protection hidden="1"/>
    </xf>
    <xf numFmtId="0" fontId="3" fillId="8" borderId="20" xfId="0" applyFont="1" applyFill="1" applyBorder="1" applyAlignment="1" applyProtection="1">
      <alignment horizontal="left" vertical="center"/>
      <protection hidden="1"/>
    </xf>
    <xf numFmtId="0" fontId="3" fillId="8" borderId="21" xfId="0" applyFont="1" applyFill="1" applyBorder="1" applyAlignment="1" applyProtection="1">
      <alignment horizontal="left" vertical="center"/>
      <protection hidden="1"/>
    </xf>
    <xf numFmtId="0" fontId="2" fillId="8" borderId="26" xfId="0" applyFont="1" applyFill="1" applyBorder="1" applyAlignment="1" applyProtection="1">
      <alignment horizontal="left" vertical="center"/>
      <protection hidden="1"/>
    </xf>
    <xf numFmtId="0" fontId="2" fillId="8" borderId="27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8" xfId="0" applyBorder="1" applyAlignment="1" applyProtection="1" quotePrefix="1">
      <alignment horizontal="center"/>
      <protection hidden="1"/>
    </xf>
    <xf numFmtId="0" fontId="0" fillId="0" borderId="29" xfId="0" applyBorder="1" applyAlignment="1" applyProtection="1" quotePrefix="1">
      <alignment horizontal="center"/>
      <protection hidden="1"/>
    </xf>
    <xf numFmtId="0" fontId="0" fillId="0" borderId="30" xfId="0" applyBorder="1" applyAlignment="1" applyProtection="1" quotePrefix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/>
      <protection hidden="1"/>
    </xf>
    <xf numFmtId="1" fontId="0" fillId="0" borderId="19" xfId="0" applyNumberFormat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5" borderId="31" xfId="0" applyFont="1" applyFill="1" applyBorder="1" applyAlignment="1" applyProtection="1">
      <alignment horizontal="center" vertical="center"/>
      <protection hidden="1"/>
    </xf>
    <xf numFmtId="0" fontId="2" fillId="5" borderId="32" xfId="0" applyFont="1" applyFill="1" applyBorder="1" applyAlignment="1" applyProtection="1">
      <alignment horizontal="center" vertical="center"/>
      <protection hidden="1"/>
    </xf>
    <xf numFmtId="0" fontId="2" fillId="5" borderId="33" xfId="0" applyFont="1" applyFill="1" applyBorder="1" applyAlignment="1" applyProtection="1">
      <alignment horizontal="center" vertical="center"/>
      <protection hidden="1"/>
    </xf>
    <xf numFmtId="0" fontId="2" fillId="5" borderId="3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6" borderId="31" xfId="0" applyFont="1" applyFill="1" applyBorder="1" applyAlignment="1" applyProtection="1">
      <alignment horizontal="center" vertical="center"/>
      <protection hidden="1"/>
    </xf>
    <xf numFmtId="0" fontId="2" fillId="6" borderId="32" xfId="0" applyFont="1" applyFill="1" applyBorder="1" applyAlignment="1" applyProtection="1">
      <alignment horizontal="center" vertical="center"/>
      <protection hidden="1"/>
    </xf>
    <xf numFmtId="0" fontId="2" fillId="6" borderId="3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 quotePrefix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0" fontId="2" fillId="7" borderId="38" xfId="0" applyFont="1" applyFill="1" applyBorder="1" applyAlignment="1" applyProtection="1">
      <alignment horizontal="center" vertical="center"/>
      <protection hidden="1"/>
    </xf>
    <xf numFmtId="0" fontId="2" fillId="9" borderId="38" xfId="0" applyFont="1" applyFill="1" applyBorder="1" applyAlignment="1" applyProtection="1">
      <alignment horizontal="center" vertical="center"/>
      <protection hidden="1"/>
    </xf>
    <xf numFmtId="0" fontId="2" fillId="10" borderId="38" xfId="0" applyFont="1" applyFill="1" applyBorder="1" applyAlignment="1" applyProtection="1">
      <alignment horizontal="center" vertical="center"/>
      <protection hidden="1"/>
    </xf>
    <xf numFmtId="0" fontId="2" fillId="11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left" vertical="center"/>
      <protection hidden="1"/>
    </xf>
    <xf numFmtId="0" fontId="2" fillId="0" borderId="41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4" borderId="42" xfId="0" applyFont="1" applyFill="1" applyBorder="1" applyAlignment="1" applyProtection="1">
      <alignment horizontal="left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3" xfId="0" applyFont="1" applyFill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3" fillId="0" borderId="4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vertical="center" textRotation="90"/>
      <protection hidden="1"/>
    </xf>
    <xf numFmtId="0" fontId="3" fillId="0" borderId="25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9" fontId="2" fillId="0" borderId="25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textRotation="90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2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1" fontId="0" fillId="0" borderId="39" xfId="0" applyNumberFormat="1" applyBorder="1" applyAlignment="1" applyProtection="1">
      <alignment/>
      <protection hidden="1" locked="0"/>
    </xf>
    <xf numFmtId="9" fontId="2" fillId="7" borderId="40" xfId="0" applyNumberFormat="1" applyFont="1" applyFill="1" applyBorder="1" applyAlignment="1" applyProtection="1">
      <alignment horizontal="center" vertical="center"/>
      <protection hidden="1"/>
    </xf>
    <xf numFmtId="9" fontId="2" fillId="7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2" fillId="8" borderId="45" xfId="0" applyFont="1" applyFill="1" applyBorder="1" applyAlignment="1" applyProtection="1">
      <alignment horizontal="center" vertical="center"/>
      <protection hidden="1"/>
    </xf>
    <xf numFmtId="0" fontId="2" fillId="8" borderId="46" xfId="0" applyFont="1" applyFill="1" applyBorder="1" applyAlignment="1" applyProtection="1">
      <alignment horizontal="center" vertical="center"/>
      <protection hidden="1"/>
    </xf>
    <xf numFmtId="0" fontId="2" fillId="5" borderId="47" xfId="0" applyFont="1" applyFill="1" applyBorder="1" applyAlignment="1" applyProtection="1">
      <alignment horizontal="center" vertical="center" textRotation="90"/>
      <protection hidden="1"/>
    </xf>
    <xf numFmtId="0" fontId="2" fillId="5" borderId="48" xfId="0" applyFont="1" applyFill="1" applyBorder="1" applyAlignment="1" applyProtection="1">
      <alignment horizontal="center" vertical="center" textRotation="90"/>
      <protection hidden="1"/>
    </xf>
    <xf numFmtId="0" fontId="2" fillId="5" borderId="49" xfId="0" applyFont="1" applyFill="1" applyBorder="1" applyAlignment="1" applyProtection="1">
      <alignment horizontal="center" vertical="center" textRotation="90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9" fontId="2" fillId="8" borderId="42" xfId="0" applyNumberFormat="1" applyFont="1" applyFill="1" applyBorder="1" applyAlignment="1" applyProtection="1">
      <alignment horizontal="center" vertical="center"/>
      <protection hidden="1"/>
    </xf>
    <xf numFmtId="9" fontId="2" fillId="8" borderId="43" xfId="0" applyNumberFormat="1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6" borderId="51" xfId="0" applyFont="1" applyFill="1" applyBorder="1" applyAlignment="1" applyProtection="1">
      <alignment horizontal="center" vertical="center"/>
      <protection hidden="1"/>
    </xf>
    <xf numFmtId="0" fontId="2" fillId="6" borderId="52" xfId="0" applyFont="1" applyFill="1" applyBorder="1" applyAlignment="1" applyProtection="1">
      <alignment horizontal="center" vertical="center"/>
      <protection hidden="1"/>
    </xf>
    <xf numFmtId="9" fontId="2" fillId="0" borderId="53" xfId="0" applyNumberFormat="1" applyFont="1" applyFill="1" applyBorder="1" applyAlignment="1" applyProtection="1">
      <alignment horizontal="center" vertical="center"/>
      <protection hidden="1"/>
    </xf>
    <xf numFmtId="9" fontId="2" fillId="0" borderId="54" xfId="0" applyNumberFormat="1" applyFont="1" applyFill="1" applyBorder="1" applyAlignment="1" applyProtection="1">
      <alignment horizontal="center" vertical="center"/>
      <protection hidden="1"/>
    </xf>
    <xf numFmtId="0" fontId="8" fillId="2" borderId="55" xfId="0" applyFont="1" applyFill="1" applyBorder="1" applyAlignment="1" applyProtection="1">
      <alignment horizontal="center" vertical="center" textRotation="90"/>
      <protection hidden="1"/>
    </xf>
    <xf numFmtId="0" fontId="8" fillId="2" borderId="56" xfId="0" applyFont="1" applyFill="1" applyBorder="1" applyAlignment="1" applyProtection="1">
      <alignment horizontal="center" vertical="center" textRotation="90"/>
      <protection hidden="1"/>
    </xf>
    <xf numFmtId="0" fontId="8" fillId="2" borderId="57" xfId="0" applyFont="1" applyFill="1" applyBorder="1" applyAlignment="1" applyProtection="1">
      <alignment horizontal="center" vertical="center" textRotation="90"/>
      <protection hidden="1"/>
    </xf>
    <xf numFmtId="0" fontId="2" fillId="2" borderId="4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7" borderId="59" xfId="0" applyFont="1" applyFill="1" applyBorder="1" applyAlignment="1" applyProtection="1">
      <alignment horizontal="center" vertical="center"/>
      <protection hidden="1"/>
    </xf>
    <xf numFmtId="0" fontId="2" fillId="7" borderId="58" xfId="0" applyFont="1" applyFill="1" applyBorder="1" applyAlignment="1" applyProtection="1">
      <alignment horizontal="center" vertical="center"/>
      <protection hidden="1"/>
    </xf>
    <xf numFmtId="0" fontId="2" fillId="8" borderId="45" xfId="0" applyFont="1" applyFill="1" applyBorder="1" applyAlignment="1" applyProtection="1">
      <alignment horizontal="center" vertical="center"/>
      <protection hidden="1"/>
    </xf>
    <xf numFmtId="0" fontId="2" fillId="8" borderId="46" xfId="0" applyFont="1" applyFill="1" applyBorder="1" applyAlignment="1" applyProtection="1">
      <alignment horizontal="center" vertical="center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2" fillId="4" borderId="58" xfId="0" applyFont="1" applyFill="1" applyBorder="1" applyAlignment="1" applyProtection="1">
      <alignment horizontal="center" vertical="center"/>
      <protection hidden="1"/>
    </xf>
    <xf numFmtId="0" fontId="2" fillId="7" borderId="47" xfId="0" applyFont="1" applyFill="1" applyBorder="1" applyAlignment="1" applyProtection="1">
      <alignment horizontal="center" vertical="center"/>
      <protection hidden="1"/>
    </xf>
    <xf numFmtId="0" fontId="2" fillId="7" borderId="48" xfId="0" applyFont="1" applyFill="1" applyBorder="1" applyAlignment="1" applyProtection="1">
      <alignment horizontal="center" vertical="center"/>
      <protection hidden="1"/>
    </xf>
    <xf numFmtId="9" fontId="2" fillId="2" borderId="42" xfId="0" applyNumberFormat="1" applyFont="1" applyFill="1" applyBorder="1" applyAlignment="1" applyProtection="1">
      <alignment horizontal="center" vertical="center"/>
      <protection hidden="1"/>
    </xf>
    <xf numFmtId="9" fontId="2" fillId="2" borderId="41" xfId="0" applyNumberFormat="1" applyFont="1" applyFill="1" applyBorder="1" applyAlignment="1" applyProtection="1">
      <alignment horizontal="center" vertical="center"/>
      <protection hidden="1"/>
    </xf>
    <xf numFmtId="9" fontId="2" fillId="4" borderId="42" xfId="0" applyNumberFormat="1" applyFont="1" applyFill="1" applyBorder="1" applyAlignment="1" applyProtection="1">
      <alignment horizontal="center" vertical="center"/>
      <protection hidden="1"/>
    </xf>
    <xf numFmtId="9" fontId="2" fillId="4" borderId="41" xfId="0" applyNumberFormat="1" applyFont="1" applyFill="1" applyBorder="1" applyAlignment="1" applyProtection="1">
      <alignment horizontal="center" vertical="center"/>
      <protection hidden="1"/>
    </xf>
    <xf numFmtId="9" fontId="2" fillId="6" borderId="54" xfId="0" applyNumberFormat="1" applyFont="1" applyFill="1" applyBorder="1" applyAlignment="1" applyProtection="1">
      <alignment horizontal="center" vertical="center"/>
      <protection hidden="1"/>
    </xf>
    <xf numFmtId="9" fontId="2" fillId="6" borderId="60" xfId="0" applyNumberFormat="1" applyFont="1" applyFill="1" applyBorder="1" applyAlignment="1" applyProtection="1">
      <alignment horizontal="center" vertical="center"/>
      <protection hidden="1"/>
    </xf>
    <xf numFmtId="0" fontId="2" fillId="5" borderId="59" xfId="0" applyFont="1" applyFill="1" applyBorder="1" applyAlignment="1" applyProtection="1">
      <alignment horizontal="center" vertical="center" textRotation="90"/>
      <protection hidden="1"/>
    </xf>
    <xf numFmtId="0" fontId="2" fillId="5" borderId="61" xfId="0" applyFont="1" applyFill="1" applyBorder="1" applyAlignment="1" applyProtection="1">
      <alignment horizontal="center" vertical="center" textRotation="90"/>
      <protection hidden="1"/>
    </xf>
    <xf numFmtId="0" fontId="2" fillId="5" borderId="46" xfId="0" applyFont="1" applyFill="1" applyBorder="1" applyAlignment="1" applyProtection="1">
      <alignment horizontal="center" vertical="center" textRotation="90"/>
      <protection hidden="1"/>
    </xf>
    <xf numFmtId="0" fontId="2" fillId="7" borderId="45" xfId="0" applyFont="1" applyFill="1" applyBorder="1" applyAlignment="1" applyProtection="1">
      <alignment horizontal="center" vertical="center"/>
      <protection hidden="1"/>
    </xf>
    <xf numFmtId="0" fontId="2" fillId="5" borderId="58" xfId="0" applyFont="1" applyFill="1" applyBorder="1" applyAlignment="1" applyProtection="1">
      <alignment horizontal="center" vertical="center" textRotation="90"/>
      <protection hidden="1"/>
    </xf>
    <xf numFmtId="0" fontId="2" fillId="2" borderId="59" xfId="0" applyFont="1" applyFill="1" applyBorder="1" applyAlignment="1" applyProtection="1">
      <alignment horizontal="center" vertical="center"/>
      <protection hidden="1"/>
    </xf>
    <xf numFmtId="0" fontId="2" fillId="2" borderId="46" xfId="0" applyFont="1" applyFill="1" applyBorder="1" applyAlignment="1" applyProtection="1">
      <alignment horizontal="center" vertical="center"/>
      <protection hidden="1"/>
    </xf>
    <xf numFmtId="0" fontId="2" fillId="2" borderId="62" xfId="0" applyFont="1" applyFill="1" applyBorder="1" applyAlignment="1" applyProtection="1">
      <alignment horizontal="center" vertical="center"/>
      <protection hidden="1"/>
    </xf>
    <xf numFmtId="0" fontId="2" fillId="2" borderId="63" xfId="0" applyFont="1" applyFill="1" applyBorder="1" applyAlignment="1" applyProtection="1">
      <alignment horizontal="center" vertical="center"/>
      <protection hidden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0" fontId="2" fillId="2" borderId="43" xfId="0" applyFont="1" applyFill="1" applyBorder="1" applyAlignment="1" applyProtection="1">
      <alignment horizontal="center" vertical="center"/>
      <protection hidden="1"/>
    </xf>
    <xf numFmtId="170" fontId="2" fillId="2" borderId="59" xfId="0" applyNumberFormat="1" applyFont="1" applyFill="1" applyBorder="1" applyAlignment="1" applyProtection="1">
      <alignment horizontal="center" vertical="center"/>
      <protection hidden="1"/>
    </xf>
    <xf numFmtId="170" fontId="2" fillId="2" borderId="46" xfId="0" applyNumberFormat="1" applyFont="1" applyFill="1" applyBorder="1" applyAlignment="1" applyProtection="1">
      <alignment horizontal="center" vertical="center"/>
      <protection hidden="1"/>
    </xf>
    <xf numFmtId="170" fontId="2" fillId="2" borderId="62" xfId="0" applyNumberFormat="1" applyFont="1" applyFill="1" applyBorder="1" applyAlignment="1" applyProtection="1">
      <alignment horizontal="center" vertical="center"/>
      <protection hidden="1"/>
    </xf>
    <xf numFmtId="170" fontId="2" fillId="2" borderId="63" xfId="0" applyNumberFormat="1" applyFont="1" applyFill="1" applyBorder="1" applyAlignment="1" applyProtection="1">
      <alignment horizontal="center" vertical="center"/>
      <protection hidden="1"/>
    </xf>
    <xf numFmtId="170" fontId="2" fillId="2" borderId="40" xfId="0" applyNumberFormat="1" applyFont="1" applyFill="1" applyBorder="1" applyAlignment="1" applyProtection="1">
      <alignment horizontal="center" vertical="center"/>
      <protection hidden="1"/>
    </xf>
    <xf numFmtId="170" fontId="2" fillId="2" borderId="43" xfId="0" applyNumberFormat="1" applyFont="1" applyFill="1" applyBorder="1" applyAlignment="1" applyProtection="1">
      <alignment horizontal="center" vertical="center"/>
      <protection hidden="1"/>
    </xf>
    <xf numFmtId="0" fontId="12" fillId="12" borderId="64" xfId="0" applyFont="1" applyFill="1" applyBorder="1" applyAlignment="1" applyProtection="1">
      <alignment horizontal="center"/>
      <protection hidden="1"/>
    </xf>
    <xf numFmtId="0" fontId="12" fillId="12" borderId="65" xfId="0" applyFont="1" applyFill="1" applyBorder="1" applyAlignment="1" applyProtection="1">
      <alignment horizontal="center"/>
      <protection hidden="1"/>
    </xf>
    <xf numFmtId="0" fontId="12" fillId="12" borderId="66" xfId="0" applyFont="1" applyFill="1" applyBorder="1" applyAlignment="1" applyProtection="1">
      <alignment horizontal="center"/>
      <protection hidden="1"/>
    </xf>
    <xf numFmtId="9" fontId="2" fillId="7" borderId="41" xfId="0" applyNumberFormat="1" applyFont="1" applyFill="1" applyBorder="1" applyAlignment="1" applyProtection="1">
      <alignment horizontal="center" vertical="center"/>
      <protection hidden="1"/>
    </xf>
    <xf numFmtId="0" fontId="2" fillId="6" borderId="67" xfId="0" applyFont="1" applyFill="1" applyBorder="1" applyAlignment="1" applyProtection="1">
      <alignment horizontal="center" vertical="center"/>
      <protection hidden="1"/>
    </xf>
    <xf numFmtId="0" fontId="2" fillId="6" borderId="68" xfId="0" applyFont="1" applyFill="1" applyBorder="1" applyAlignment="1" applyProtection="1">
      <alignment horizontal="center" vertical="center"/>
      <protection hidden="1"/>
    </xf>
    <xf numFmtId="0" fontId="2" fillId="6" borderId="69" xfId="0" applyFont="1" applyFill="1" applyBorder="1" applyAlignment="1" applyProtection="1">
      <alignment horizontal="center" vertical="center"/>
      <protection hidden="1"/>
    </xf>
    <xf numFmtId="0" fontId="2" fillId="6" borderId="70" xfId="0" applyFont="1" applyFill="1" applyBorder="1" applyAlignment="1" applyProtection="1">
      <alignment horizontal="center" vertical="center"/>
      <protection hidden="1"/>
    </xf>
    <xf numFmtId="0" fontId="2" fillId="6" borderId="71" xfId="0" applyFont="1" applyFill="1" applyBorder="1" applyAlignment="1" applyProtection="1">
      <alignment horizontal="center" vertical="center"/>
      <protection hidden="1"/>
    </xf>
    <xf numFmtId="0" fontId="2" fillId="6" borderId="72" xfId="0" applyFont="1" applyFill="1" applyBorder="1" applyAlignment="1" applyProtection="1">
      <alignment horizontal="center" vertical="center"/>
      <protection hidden="1"/>
    </xf>
    <xf numFmtId="0" fontId="2" fillId="4" borderId="51" xfId="0" applyFont="1" applyFill="1" applyBorder="1" applyAlignment="1" applyProtection="1">
      <alignment horizontal="center" vertical="center"/>
      <protection hidden="1"/>
    </xf>
    <xf numFmtId="0" fontId="2" fillId="4" borderId="52" xfId="0" applyFont="1" applyFill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9" fontId="2" fillId="4" borderId="54" xfId="0" applyNumberFormat="1" applyFont="1" applyFill="1" applyBorder="1" applyAlignment="1" applyProtection="1">
      <alignment horizontal="center" vertical="center"/>
      <protection hidden="1"/>
    </xf>
    <xf numFmtId="9" fontId="2" fillId="4" borderId="60" xfId="0" applyNumberFormat="1" applyFont="1" applyFill="1" applyBorder="1" applyAlignment="1" applyProtection="1">
      <alignment horizontal="center" vertical="center"/>
      <protection hidden="1"/>
    </xf>
    <xf numFmtId="9" fontId="2" fillId="0" borderId="53" xfId="0" applyNumberFormat="1" applyFont="1" applyBorder="1" applyAlignment="1" applyProtection="1">
      <alignment horizontal="center" vertical="center"/>
      <protection hidden="1"/>
    </xf>
    <xf numFmtId="9" fontId="2" fillId="0" borderId="54" xfId="0" applyNumberFormat="1" applyFont="1" applyBorder="1" applyAlignment="1" applyProtection="1">
      <alignment horizontal="center" vertical="center"/>
      <protection hidden="1"/>
    </xf>
    <xf numFmtId="9" fontId="2" fillId="0" borderId="41" xfId="0" applyNumberFormat="1" applyFont="1" applyBorder="1" applyAlignment="1" applyProtection="1">
      <alignment horizontal="center" vertical="center"/>
      <protection hidden="1"/>
    </xf>
    <xf numFmtId="9" fontId="2" fillId="0" borderId="42" xfId="0" applyNumberFormat="1" applyFont="1" applyFill="1" applyBorder="1" applyAlignment="1" applyProtection="1">
      <alignment horizontal="center" vertical="center"/>
      <protection hidden="1"/>
    </xf>
    <xf numFmtId="9" fontId="2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2" fillId="4" borderId="46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4" borderId="46" xfId="0" applyFont="1" applyFill="1" applyBorder="1" applyAlignment="1" applyProtection="1">
      <alignment horizontal="center" vertical="center"/>
      <protection hidden="1"/>
    </xf>
    <xf numFmtId="0" fontId="2" fillId="4" borderId="67" xfId="0" applyFont="1" applyFill="1" applyBorder="1" applyAlignment="1" applyProtection="1">
      <alignment horizontal="center" vertical="center"/>
      <protection hidden="1"/>
    </xf>
    <xf numFmtId="0" fontId="2" fillId="4" borderId="68" xfId="0" applyFont="1" applyFill="1" applyBorder="1" applyAlignment="1" applyProtection="1">
      <alignment horizontal="center" vertical="center"/>
      <protection hidden="1"/>
    </xf>
    <xf numFmtId="0" fontId="2" fillId="4" borderId="69" xfId="0" applyFont="1" applyFill="1" applyBorder="1" applyAlignment="1" applyProtection="1">
      <alignment horizontal="center" vertical="center"/>
      <protection hidden="1"/>
    </xf>
    <xf numFmtId="0" fontId="2" fillId="4" borderId="70" xfId="0" applyFont="1" applyFill="1" applyBorder="1" applyAlignment="1" applyProtection="1">
      <alignment horizontal="center" vertical="center"/>
      <protection hidden="1"/>
    </xf>
    <xf numFmtId="0" fontId="2" fillId="4" borderId="71" xfId="0" applyFont="1" applyFill="1" applyBorder="1" applyAlignment="1" applyProtection="1">
      <alignment horizontal="center" vertical="center"/>
      <protection hidden="1"/>
    </xf>
    <xf numFmtId="0" fontId="2" fillId="4" borderId="72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2" fillId="5" borderId="31" xfId="0" applyFont="1" applyFill="1" applyBorder="1" applyAlignment="1" applyProtection="1">
      <alignment horizontal="center" vertical="center"/>
      <protection hidden="1"/>
    </xf>
    <xf numFmtId="0" fontId="2" fillId="5" borderId="74" xfId="0" applyFont="1" applyFill="1" applyBorder="1" applyAlignment="1" applyProtection="1">
      <alignment horizontal="center" vertical="center"/>
      <protection hidden="1"/>
    </xf>
    <xf numFmtId="0" fontId="2" fillId="5" borderId="33" xfId="0" applyFont="1" applyFill="1" applyBorder="1" applyAlignment="1" applyProtection="1">
      <alignment horizontal="center" vertical="center"/>
      <protection hidden="1"/>
    </xf>
    <xf numFmtId="1" fontId="2" fillId="2" borderId="67" xfId="0" applyNumberFormat="1" applyFont="1" applyFill="1" applyBorder="1" applyAlignment="1" applyProtection="1">
      <alignment horizontal="center" vertical="center"/>
      <protection hidden="1"/>
    </xf>
    <xf numFmtId="1" fontId="2" fillId="2" borderId="25" xfId="0" applyNumberFormat="1" applyFont="1" applyFill="1" applyBorder="1" applyAlignment="1" applyProtection="1">
      <alignment horizontal="center" vertical="center"/>
      <protection hidden="1"/>
    </xf>
    <xf numFmtId="1" fontId="2" fillId="2" borderId="68" xfId="0" applyNumberFormat="1" applyFont="1" applyFill="1" applyBorder="1" applyAlignment="1" applyProtection="1">
      <alignment horizontal="center" vertical="center"/>
      <protection hidden="1"/>
    </xf>
    <xf numFmtId="1" fontId="2" fillId="2" borderId="71" xfId="0" applyNumberFormat="1" applyFont="1" applyFill="1" applyBorder="1" applyAlignment="1" applyProtection="1">
      <alignment horizontal="center" vertical="center"/>
      <protection hidden="1"/>
    </xf>
    <xf numFmtId="1" fontId="2" fillId="2" borderId="27" xfId="0" applyNumberFormat="1" applyFont="1" applyFill="1" applyBorder="1" applyAlignment="1" applyProtection="1">
      <alignment horizontal="center" vertical="center"/>
      <protection hidden="1"/>
    </xf>
    <xf numFmtId="1" fontId="2" fillId="2" borderId="72" xfId="0" applyNumberFormat="1" applyFont="1" applyFill="1" applyBorder="1" applyAlignment="1" applyProtection="1">
      <alignment horizontal="center" vertical="center"/>
      <protection hidden="1"/>
    </xf>
    <xf numFmtId="1" fontId="5" fillId="2" borderId="55" xfId="0" applyNumberFormat="1" applyFont="1" applyFill="1" applyBorder="1" applyAlignment="1" applyProtection="1">
      <alignment horizontal="center" vertical="center"/>
      <protection hidden="1"/>
    </xf>
    <xf numFmtId="1" fontId="5" fillId="2" borderId="56" xfId="0" applyNumberFormat="1" applyFont="1" applyFill="1" applyBorder="1" applyAlignment="1" applyProtection="1">
      <alignment horizontal="center" vertical="center"/>
      <protection hidden="1"/>
    </xf>
    <xf numFmtId="1" fontId="5" fillId="2" borderId="57" xfId="0" applyNumberFormat="1" applyFont="1" applyFill="1" applyBorder="1" applyAlignment="1" applyProtection="1">
      <alignment horizontal="center" vertical="center"/>
      <protection hidden="1"/>
    </xf>
    <xf numFmtId="0" fontId="3" fillId="4" borderId="48" xfId="0" applyFont="1" applyFill="1" applyBorder="1" applyAlignment="1" applyProtection="1">
      <alignment horizontal="center" vertical="center"/>
      <protection hidden="1"/>
    </xf>
    <xf numFmtId="0" fontId="3" fillId="4" borderId="49" xfId="0" applyFont="1" applyFill="1" applyBorder="1" applyAlignment="1" applyProtection="1">
      <alignment horizontal="center" vertical="center"/>
      <protection hidden="1"/>
    </xf>
    <xf numFmtId="0" fontId="2" fillId="4" borderId="48" xfId="0" applyFont="1" applyFill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4" fillId="4" borderId="48" xfId="0" applyFont="1" applyFill="1" applyBorder="1" applyAlignment="1" applyProtection="1">
      <alignment horizontal="center" vertical="center"/>
      <protection hidden="1"/>
    </xf>
    <xf numFmtId="0" fontId="4" fillId="4" borderId="49" xfId="0" applyFont="1" applyFill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4" fillId="4" borderId="45" xfId="0" applyFont="1" applyFill="1" applyBorder="1" applyAlignment="1" applyProtection="1">
      <alignment horizontal="center" vertical="center"/>
      <protection hidden="1"/>
    </xf>
    <xf numFmtId="0" fontId="4" fillId="4" borderId="46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1" fillId="2" borderId="55" xfId="0" applyFont="1" applyFill="1" applyBorder="1" applyAlignment="1" applyProtection="1">
      <alignment horizontal="center" vertical="center"/>
      <protection hidden="1"/>
    </xf>
    <xf numFmtId="0" fontId="1" fillId="2" borderId="56" xfId="0" applyFont="1" applyFill="1" applyBorder="1" applyAlignment="1" applyProtection="1">
      <alignment horizontal="center" vertical="center"/>
      <protection hidden="1"/>
    </xf>
    <xf numFmtId="0" fontId="1" fillId="2" borderId="57" xfId="0" applyFont="1" applyFill="1" applyBorder="1" applyAlignment="1" applyProtection="1">
      <alignment horizontal="center" vertical="center"/>
      <protection hidden="1"/>
    </xf>
    <xf numFmtId="0" fontId="0" fillId="2" borderId="55" xfId="0" applyFont="1" applyFill="1" applyBorder="1" applyAlignment="1" applyProtection="1">
      <alignment horizontal="center" vertical="center" textRotation="90"/>
      <protection hidden="1"/>
    </xf>
    <xf numFmtId="0" fontId="0" fillId="2" borderId="56" xfId="0" applyFont="1" applyFill="1" applyBorder="1" applyAlignment="1" applyProtection="1">
      <alignment horizontal="center" vertical="center" textRotation="90"/>
      <protection hidden="1"/>
    </xf>
    <xf numFmtId="0" fontId="0" fillId="2" borderId="57" xfId="0" applyFont="1" applyFill="1" applyBorder="1" applyAlignment="1" applyProtection="1">
      <alignment horizontal="center" vertical="center" textRotation="90"/>
      <protection hidden="1"/>
    </xf>
    <xf numFmtId="9" fontId="2" fillId="4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 textRotation="90"/>
      <protection hidden="1"/>
    </xf>
    <xf numFmtId="0" fontId="0" fillId="0" borderId="57" xfId="0" applyFont="1" applyBorder="1" applyAlignment="1" applyProtection="1">
      <alignment horizontal="center" vertical="center" textRotation="90"/>
      <protection hidden="1"/>
    </xf>
    <xf numFmtId="169" fontId="9" fillId="3" borderId="35" xfId="20" applyFont="1" applyFill="1" applyBorder="1" applyAlignment="1">
      <alignment horizontal="center"/>
    </xf>
    <xf numFmtId="169" fontId="9" fillId="3" borderId="36" xfId="20" applyFont="1" applyFill="1" applyBorder="1" applyAlignment="1">
      <alignment horizontal="center"/>
    </xf>
    <xf numFmtId="169" fontId="9" fillId="3" borderId="37" xfId="2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BATTUTA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725"/>
          <c:w val="0.99575"/>
          <c:h val="0.8527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('Riepilogo Velox'!$F$16,'Riepilogo Velox'!$F$14,'Riepilogo Velox'!$F$12,'Riepilogo Velox'!$F$10)</c:f>
              <c:numCache/>
            </c:numRef>
          </c:val>
          <c:shape val="box"/>
        </c:ser>
        <c:overlap val="100"/>
        <c:shape val="box"/>
        <c:axId val="10321244"/>
        <c:axId val="25782333"/>
      </c:bar3DChart>
      <c:catAx>
        <c:axId val="1032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3212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MURO</a:t>
            </a:r>
          </a:p>
        </c:rich>
      </c:tx>
      <c:layout>
        <c:manualLayout>
          <c:xMode val="factor"/>
          <c:yMode val="factor"/>
          <c:x val="-0.406"/>
          <c:y val="-0.0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"/>
          <c:w val="0.987"/>
          <c:h val="0.925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val>
            <c:numRef>
              <c:f>('Riepilogo Velox'!$F$44,'Riepilogo Velox'!$F$42)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30714406"/>
        <c:axId val="7994199"/>
      </c:bar3DChart>
      <c:catAx>
        <c:axId val="3071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07144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RICEZIONE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975"/>
          <c:w val="0.99575"/>
          <c:h val="0.850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('Riepilogo Velox'!$F$24,'Riepilogo Velox'!$F$22,'Riepilogo Velox'!$F$20,'Riepilogo Velox'!$F$18)</c:f>
              <c:numCache/>
            </c:numRef>
          </c:val>
          <c:shape val="box"/>
        </c:ser>
        <c:overlap val="100"/>
        <c:shape val="box"/>
        <c:axId val="4838928"/>
        <c:axId val="43550353"/>
      </c:bar3DChart>
      <c:catAx>
        <c:axId val="4838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89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ATTACCO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85"/>
          <c:w val="0.99575"/>
          <c:h val="0.851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('Riepilogo Velox'!$F$32,'Riepilogo Velox'!$F$30,'Riepilogo Velox'!$F$28,'Riepilogo Velox'!$F$26)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6408858"/>
        <c:axId val="37917675"/>
      </c:bar3DChart>
      <c:catAx>
        <c:axId val="56408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4088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DIFESA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85"/>
          <c:w val="0.99575"/>
          <c:h val="0.851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('Riepilogo Velox'!$F$40,'Riepilogo Velox'!$F$38,'Riepilogo Velox'!$F$36,'Riepilogo Velox'!$F$34)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714756"/>
        <c:axId val="51432805"/>
      </c:bar3DChart>
      <c:catAx>
        <c:axId val="5714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432805"/>
        <c:crosses val="autoZero"/>
        <c:auto val="1"/>
        <c:lblOffset val="100"/>
        <c:noMultiLvlLbl val="0"/>
      </c:catAx>
      <c:valAx>
        <c:axId val="514328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47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9</xdr:row>
      <xdr:rowOff>9525</xdr:rowOff>
    </xdr:from>
    <xdr:to>
      <xdr:col>14</xdr:col>
      <xdr:colOff>19050</xdr:colOff>
      <xdr:row>17</xdr:row>
      <xdr:rowOff>9525</xdr:rowOff>
    </xdr:to>
    <xdr:graphicFrame>
      <xdr:nvGraphicFramePr>
        <xdr:cNvPr id="1" name="Chart 6"/>
        <xdr:cNvGraphicFramePr/>
      </xdr:nvGraphicFramePr>
      <xdr:xfrm>
        <a:off x="4019550" y="1552575"/>
        <a:ext cx="22669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41</xdr:row>
      <xdr:rowOff>0</xdr:rowOff>
    </xdr:from>
    <xdr:to>
      <xdr:col>14</xdr:col>
      <xdr:colOff>19050</xdr:colOff>
      <xdr:row>45</xdr:row>
      <xdr:rowOff>0</xdr:rowOff>
    </xdr:to>
    <xdr:graphicFrame>
      <xdr:nvGraphicFramePr>
        <xdr:cNvPr id="2" name="Chart 16"/>
        <xdr:cNvGraphicFramePr/>
      </xdr:nvGraphicFramePr>
      <xdr:xfrm>
        <a:off x="4019550" y="6772275"/>
        <a:ext cx="2266950" cy="65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17</xdr:row>
      <xdr:rowOff>9525</xdr:rowOff>
    </xdr:from>
    <xdr:to>
      <xdr:col>14</xdr:col>
      <xdr:colOff>19050</xdr:colOff>
      <xdr:row>25</xdr:row>
      <xdr:rowOff>0</xdr:rowOff>
    </xdr:to>
    <xdr:graphicFrame>
      <xdr:nvGraphicFramePr>
        <xdr:cNvPr id="3" name="Chart 26"/>
        <xdr:cNvGraphicFramePr/>
      </xdr:nvGraphicFramePr>
      <xdr:xfrm>
        <a:off x="4019550" y="2867025"/>
        <a:ext cx="2266950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25</xdr:row>
      <xdr:rowOff>0</xdr:rowOff>
    </xdr:from>
    <xdr:to>
      <xdr:col>14</xdr:col>
      <xdr:colOff>19050</xdr:colOff>
      <xdr:row>33</xdr:row>
      <xdr:rowOff>0</xdr:rowOff>
    </xdr:to>
    <xdr:graphicFrame>
      <xdr:nvGraphicFramePr>
        <xdr:cNvPr id="4" name="Chart 27"/>
        <xdr:cNvGraphicFramePr/>
      </xdr:nvGraphicFramePr>
      <xdr:xfrm>
        <a:off x="4019550" y="4162425"/>
        <a:ext cx="2266950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438150</xdr:colOff>
      <xdr:row>33</xdr:row>
      <xdr:rowOff>0</xdr:rowOff>
    </xdr:from>
    <xdr:to>
      <xdr:col>14</xdr:col>
      <xdr:colOff>19050</xdr:colOff>
      <xdr:row>41</xdr:row>
      <xdr:rowOff>0</xdr:rowOff>
    </xdr:to>
    <xdr:graphicFrame>
      <xdr:nvGraphicFramePr>
        <xdr:cNvPr id="5" name="Chart 28"/>
        <xdr:cNvGraphicFramePr/>
      </xdr:nvGraphicFramePr>
      <xdr:xfrm>
        <a:off x="4019550" y="5467350"/>
        <a:ext cx="2266950" cy="1304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V94"/>
  <sheetViews>
    <sheetView tabSelected="1" workbookViewId="0" topLeftCell="A1">
      <pane ySplit="2" topLeftCell="BM77" activePane="bottomLeft" state="frozen"/>
      <selection pane="topLeft" activeCell="A1" sqref="A1"/>
      <selection pane="bottomLeft" activeCell="C81" sqref="C81"/>
    </sheetView>
  </sheetViews>
  <sheetFormatPr defaultColWidth="9.140625" defaultRowHeight="12.75"/>
  <cols>
    <col min="1" max="1" width="6.7109375" style="92" customWidth="1"/>
    <col min="2" max="2" width="12.7109375" style="93" customWidth="1"/>
    <col min="3" max="3" width="12.7109375" style="92" customWidth="1"/>
    <col min="4" max="22" width="9.140625" style="92" customWidth="1"/>
    <col min="23" max="23" width="9.140625" style="94" customWidth="1"/>
    <col min="24" max="16384" width="9.140625" style="92" customWidth="1"/>
  </cols>
  <sheetData>
    <row r="1" spans="1:22" ht="12.75">
      <c r="A1" s="56"/>
      <c r="B1" s="78"/>
      <c r="C1" s="56"/>
      <c r="D1" s="138" t="s">
        <v>0</v>
      </c>
      <c r="E1" s="138"/>
      <c r="F1" s="138"/>
      <c r="G1" s="138"/>
      <c r="H1" s="138" t="s">
        <v>1</v>
      </c>
      <c r="I1" s="138"/>
      <c r="J1" s="138"/>
      <c r="K1" s="138"/>
      <c r="L1" s="138" t="s">
        <v>2</v>
      </c>
      <c r="M1" s="138"/>
      <c r="N1" s="138"/>
      <c r="O1" s="138"/>
      <c r="P1" s="138" t="s">
        <v>3</v>
      </c>
      <c r="Q1" s="138"/>
      <c r="R1" s="138"/>
      <c r="S1" s="138"/>
      <c r="T1" s="138" t="s">
        <v>4</v>
      </c>
      <c r="U1" s="138"/>
      <c r="V1" s="56"/>
    </row>
    <row r="2" spans="1:22" ht="12.75">
      <c r="A2" s="56" t="s">
        <v>54</v>
      </c>
      <c r="B2" s="78" t="s">
        <v>57</v>
      </c>
      <c r="C2" s="79"/>
      <c r="D2" s="79" t="s">
        <v>5</v>
      </c>
      <c r="E2" s="79" t="s">
        <v>6</v>
      </c>
      <c r="F2" s="79" t="s">
        <v>7</v>
      </c>
      <c r="G2" s="79" t="s">
        <v>8</v>
      </c>
      <c r="H2" s="79" t="s">
        <v>5</v>
      </c>
      <c r="I2" s="79" t="s">
        <v>6</v>
      </c>
      <c r="J2" s="79" t="s">
        <v>7</v>
      </c>
      <c r="K2" s="79" t="s">
        <v>8</v>
      </c>
      <c r="L2" s="79" t="s">
        <v>5</v>
      </c>
      <c r="M2" s="79" t="s">
        <v>6</v>
      </c>
      <c r="N2" s="79" t="s">
        <v>7</v>
      </c>
      <c r="O2" s="79" t="s">
        <v>8</v>
      </c>
      <c r="P2" s="79" t="s">
        <v>5</v>
      </c>
      <c r="Q2" s="79" t="s">
        <v>6</v>
      </c>
      <c r="R2" s="79" t="s">
        <v>7</v>
      </c>
      <c r="S2" s="79" t="s">
        <v>8</v>
      </c>
      <c r="T2" s="79" t="s">
        <v>5</v>
      </c>
      <c r="U2" s="79" t="s">
        <v>8</v>
      </c>
      <c r="V2" s="56" t="s">
        <v>32</v>
      </c>
    </row>
    <row r="3" spans="1:22" ht="12.75">
      <c r="A3" s="92" t="s">
        <v>45</v>
      </c>
      <c r="B3" s="93" t="s">
        <v>86</v>
      </c>
      <c r="D3" s="92">
        <v>1</v>
      </c>
      <c r="E3" s="92">
        <v>3</v>
      </c>
      <c r="F3" s="92">
        <v>2</v>
      </c>
      <c r="G3" s="92">
        <v>0</v>
      </c>
      <c r="H3" s="92">
        <v>0</v>
      </c>
      <c r="I3" s="92">
        <v>5</v>
      </c>
      <c r="J3" s="92">
        <v>1</v>
      </c>
      <c r="K3" s="92">
        <v>0</v>
      </c>
      <c r="L3" s="92">
        <v>1</v>
      </c>
      <c r="M3" s="92">
        <v>8</v>
      </c>
      <c r="N3" s="92">
        <v>6</v>
      </c>
      <c r="O3" s="92">
        <v>3</v>
      </c>
      <c r="P3" s="92">
        <v>0</v>
      </c>
      <c r="Q3" s="92">
        <v>0</v>
      </c>
      <c r="R3" s="92">
        <v>4</v>
      </c>
      <c r="S3" s="92">
        <v>0</v>
      </c>
      <c r="T3" s="92">
        <v>0</v>
      </c>
      <c r="U3" s="92">
        <v>0</v>
      </c>
      <c r="V3" s="92">
        <v>59</v>
      </c>
    </row>
    <row r="4" spans="1:22" ht="12.75">
      <c r="A4" s="92" t="s">
        <v>46</v>
      </c>
      <c r="B4" s="93" t="s">
        <v>88</v>
      </c>
      <c r="D4" s="92">
        <v>1</v>
      </c>
      <c r="E4" s="92">
        <v>3</v>
      </c>
      <c r="F4" s="92">
        <v>9</v>
      </c>
      <c r="G4" s="92">
        <v>0</v>
      </c>
      <c r="H4" s="92">
        <v>0</v>
      </c>
      <c r="I4" s="92">
        <v>4</v>
      </c>
      <c r="J4" s="92">
        <v>0</v>
      </c>
      <c r="K4" s="92">
        <v>0</v>
      </c>
      <c r="L4" s="92">
        <v>3</v>
      </c>
      <c r="M4" s="92">
        <v>3</v>
      </c>
      <c r="N4" s="92">
        <v>0</v>
      </c>
      <c r="O4" s="92">
        <v>0</v>
      </c>
      <c r="P4" s="92">
        <v>1</v>
      </c>
      <c r="Q4" s="92">
        <v>4</v>
      </c>
      <c r="R4" s="92">
        <v>4</v>
      </c>
      <c r="S4" s="92">
        <v>1</v>
      </c>
      <c r="T4" s="92">
        <v>0</v>
      </c>
      <c r="U4" s="92">
        <v>0</v>
      </c>
      <c r="V4" s="92">
        <v>74</v>
      </c>
    </row>
    <row r="5" spans="1:22" ht="12.75">
      <c r="A5" s="92" t="s">
        <v>46</v>
      </c>
      <c r="B5" s="93" t="s">
        <v>89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1</v>
      </c>
      <c r="J5" s="92">
        <v>0</v>
      </c>
      <c r="K5" s="92">
        <v>0</v>
      </c>
      <c r="L5" s="92">
        <v>0</v>
      </c>
      <c r="M5" s="92">
        <v>2</v>
      </c>
      <c r="N5" s="92">
        <v>0</v>
      </c>
      <c r="O5" s="92">
        <v>1</v>
      </c>
      <c r="P5" s="92">
        <v>0</v>
      </c>
      <c r="Q5" s="92">
        <v>0</v>
      </c>
      <c r="R5" s="92">
        <v>2</v>
      </c>
      <c r="S5" s="92">
        <v>1</v>
      </c>
      <c r="T5" s="92">
        <v>0</v>
      </c>
      <c r="U5" s="92">
        <v>0</v>
      </c>
      <c r="V5" s="92">
        <v>41</v>
      </c>
    </row>
    <row r="6" spans="1:22" ht="12.75">
      <c r="A6" s="92" t="s">
        <v>44</v>
      </c>
      <c r="B6" s="93" t="s">
        <v>90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1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1</v>
      </c>
      <c r="R6" s="92">
        <v>1</v>
      </c>
      <c r="S6" s="92">
        <v>1</v>
      </c>
      <c r="T6" s="92">
        <v>0</v>
      </c>
      <c r="U6" s="92">
        <v>0</v>
      </c>
      <c r="V6" s="92">
        <v>15</v>
      </c>
    </row>
    <row r="7" spans="1:22" ht="12.75">
      <c r="A7" s="92" t="s">
        <v>46</v>
      </c>
      <c r="B7" s="93" t="s">
        <v>91</v>
      </c>
      <c r="D7" s="92">
        <v>1</v>
      </c>
      <c r="E7" s="92">
        <v>7</v>
      </c>
      <c r="F7" s="92">
        <v>5</v>
      </c>
      <c r="G7" s="92">
        <v>4</v>
      </c>
      <c r="H7" s="92">
        <v>0</v>
      </c>
      <c r="I7" s="92">
        <v>2</v>
      </c>
      <c r="J7" s="92">
        <v>1</v>
      </c>
      <c r="K7" s="92">
        <v>0</v>
      </c>
      <c r="L7" s="92">
        <v>5</v>
      </c>
      <c r="M7" s="92">
        <v>7</v>
      </c>
      <c r="N7" s="92">
        <v>6</v>
      </c>
      <c r="O7" s="92">
        <v>4</v>
      </c>
      <c r="P7" s="92">
        <v>0</v>
      </c>
      <c r="Q7" s="92">
        <v>5</v>
      </c>
      <c r="R7" s="92">
        <v>6</v>
      </c>
      <c r="S7" s="92">
        <v>4</v>
      </c>
      <c r="T7" s="92">
        <v>0</v>
      </c>
      <c r="U7" s="92">
        <v>0</v>
      </c>
      <c r="V7" s="92">
        <v>115</v>
      </c>
    </row>
    <row r="8" spans="1:22" ht="12.75">
      <c r="A8" s="92" t="s">
        <v>44</v>
      </c>
      <c r="B8" s="93" t="s">
        <v>92</v>
      </c>
      <c r="D8" s="92">
        <v>2</v>
      </c>
      <c r="E8" s="92">
        <v>6</v>
      </c>
      <c r="F8" s="92">
        <v>3</v>
      </c>
      <c r="G8" s="92">
        <v>0</v>
      </c>
      <c r="H8" s="92">
        <v>0</v>
      </c>
      <c r="I8" s="92">
        <v>3</v>
      </c>
      <c r="J8" s="92">
        <v>2</v>
      </c>
      <c r="K8" s="92">
        <v>3</v>
      </c>
      <c r="L8" s="92">
        <v>0</v>
      </c>
      <c r="M8" s="92">
        <v>0</v>
      </c>
      <c r="N8" s="92">
        <v>3</v>
      </c>
      <c r="O8" s="92">
        <v>2</v>
      </c>
      <c r="P8" s="92">
        <v>0</v>
      </c>
      <c r="Q8" s="92">
        <v>3</v>
      </c>
      <c r="R8" s="92">
        <v>7</v>
      </c>
      <c r="S8" s="92">
        <v>2</v>
      </c>
      <c r="T8" s="92">
        <v>0</v>
      </c>
      <c r="U8" s="92">
        <v>1</v>
      </c>
      <c r="V8" s="92">
        <v>100</v>
      </c>
    </row>
    <row r="9" spans="1:22" ht="12.75">
      <c r="A9" s="92" t="s">
        <v>44</v>
      </c>
      <c r="B9" s="93" t="s">
        <v>93</v>
      </c>
      <c r="D9" s="92">
        <v>2</v>
      </c>
      <c r="E9" s="92">
        <v>1</v>
      </c>
      <c r="F9" s="92">
        <v>2</v>
      </c>
      <c r="G9" s="92">
        <v>3</v>
      </c>
      <c r="H9" s="92">
        <v>0</v>
      </c>
      <c r="I9" s="92">
        <v>0</v>
      </c>
      <c r="J9" s="92">
        <v>1</v>
      </c>
      <c r="K9" s="92">
        <v>1</v>
      </c>
      <c r="L9" s="92">
        <v>0</v>
      </c>
      <c r="M9" s="92">
        <v>3</v>
      </c>
      <c r="N9" s="92">
        <v>0</v>
      </c>
      <c r="O9" s="92">
        <v>1</v>
      </c>
      <c r="P9" s="92">
        <v>1</v>
      </c>
      <c r="Q9" s="92">
        <v>5</v>
      </c>
      <c r="R9" s="92">
        <v>0</v>
      </c>
      <c r="S9" s="92">
        <v>1</v>
      </c>
      <c r="T9" s="92">
        <v>0</v>
      </c>
      <c r="U9" s="92">
        <v>0</v>
      </c>
      <c r="V9" s="92">
        <v>115</v>
      </c>
    </row>
    <row r="10" spans="1:22" ht="12.75">
      <c r="A10" s="92" t="s">
        <v>45</v>
      </c>
      <c r="B10" s="93" t="s">
        <v>95</v>
      </c>
      <c r="D10" s="92">
        <v>1</v>
      </c>
      <c r="E10" s="92">
        <v>1</v>
      </c>
      <c r="F10" s="92">
        <v>2</v>
      </c>
      <c r="G10" s="92">
        <v>1</v>
      </c>
      <c r="H10" s="92">
        <v>0</v>
      </c>
      <c r="I10" s="92">
        <v>3</v>
      </c>
      <c r="J10" s="92">
        <v>2</v>
      </c>
      <c r="K10" s="92">
        <v>0</v>
      </c>
      <c r="L10" s="92">
        <v>1</v>
      </c>
      <c r="M10" s="92">
        <v>4</v>
      </c>
      <c r="N10" s="92">
        <v>2</v>
      </c>
      <c r="O10" s="92">
        <v>4</v>
      </c>
      <c r="P10" s="92">
        <v>0</v>
      </c>
      <c r="Q10" s="92">
        <v>3</v>
      </c>
      <c r="R10" s="92">
        <v>7</v>
      </c>
      <c r="S10" s="92">
        <v>2</v>
      </c>
      <c r="T10" s="92">
        <v>2</v>
      </c>
      <c r="U10" s="92">
        <v>0</v>
      </c>
      <c r="V10" s="92">
        <v>77</v>
      </c>
    </row>
    <row r="11" spans="1:22" ht="12.75">
      <c r="A11" s="92" t="s">
        <v>45</v>
      </c>
      <c r="B11" s="93" t="s">
        <v>96</v>
      </c>
      <c r="D11" s="92">
        <v>1</v>
      </c>
      <c r="E11" s="92">
        <v>2</v>
      </c>
      <c r="F11" s="92">
        <v>3</v>
      </c>
      <c r="G11" s="92">
        <v>0</v>
      </c>
      <c r="H11" s="92">
        <v>0</v>
      </c>
      <c r="I11" s="92">
        <v>1</v>
      </c>
      <c r="J11" s="92">
        <v>1</v>
      </c>
      <c r="K11" s="92">
        <v>0</v>
      </c>
      <c r="L11" s="92">
        <v>0</v>
      </c>
      <c r="M11" s="92">
        <v>4</v>
      </c>
      <c r="N11" s="92">
        <v>3</v>
      </c>
      <c r="O11" s="92">
        <v>4</v>
      </c>
      <c r="P11" s="92">
        <v>0</v>
      </c>
      <c r="Q11" s="92">
        <v>0</v>
      </c>
      <c r="R11" s="92">
        <v>1</v>
      </c>
      <c r="S11" s="92">
        <v>0</v>
      </c>
      <c r="T11" s="92">
        <v>0</v>
      </c>
      <c r="U11" s="92">
        <v>0</v>
      </c>
      <c r="V11" s="92">
        <v>35</v>
      </c>
    </row>
    <row r="12" spans="1:22" ht="12.75">
      <c r="A12" s="92" t="s">
        <v>45</v>
      </c>
      <c r="B12" s="93" t="s">
        <v>97</v>
      </c>
      <c r="D12" s="92">
        <v>0</v>
      </c>
      <c r="E12" s="92">
        <v>0</v>
      </c>
      <c r="F12" s="92">
        <v>1</v>
      </c>
      <c r="G12" s="92">
        <v>0</v>
      </c>
      <c r="H12" s="92">
        <v>0</v>
      </c>
      <c r="I12" s="92">
        <v>1</v>
      </c>
      <c r="J12" s="92">
        <v>0</v>
      </c>
      <c r="K12" s="92">
        <v>0</v>
      </c>
      <c r="L12" s="92">
        <v>2</v>
      </c>
      <c r="M12" s="92">
        <v>3</v>
      </c>
      <c r="N12" s="92">
        <v>4</v>
      </c>
      <c r="O12" s="92">
        <v>4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38</v>
      </c>
    </row>
    <row r="13" spans="1:22" ht="12.75">
      <c r="A13" s="92" t="s">
        <v>45</v>
      </c>
      <c r="B13" s="93" t="s">
        <v>99</v>
      </c>
      <c r="D13" s="92">
        <v>1</v>
      </c>
      <c r="E13" s="92">
        <v>0</v>
      </c>
      <c r="F13" s="92">
        <v>0</v>
      </c>
      <c r="G13" s="92">
        <v>0</v>
      </c>
      <c r="H13" s="92">
        <v>1</v>
      </c>
      <c r="I13" s="92">
        <v>0</v>
      </c>
      <c r="J13" s="92">
        <v>0</v>
      </c>
      <c r="K13" s="92">
        <v>1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1</v>
      </c>
      <c r="R13" s="92">
        <v>0</v>
      </c>
      <c r="S13" s="92">
        <v>0</v>
      </c>
      <c r="T13" s="92">
        <v>0</v>
      </c>
      <c r="U13" s="92">
        <v>0</v>
      </c>
      <c r="V13" s="92">
        <v>21</v>
      </c>
    </row>
    <row r="14" spans="1:22" ht="12.75">
      <c r="A14" s="92" t="s">
        <v>45</v>
      </c>
      <c r="B14" s="93" t="s">
        <v>86</v>
      </c>
      <c r="D14" s="92">
        <v>1</v>
      </c>
      <c r="E14" s="92">
        <v>1</v>
      </c>
      <c r="F14" s="92">
        <v>2</v>
      </c>
      <c r="G14" s="92">
        <v>2</v>
      </c>
      <c r="H14" s="92">
        <v>0</v>
      </c>
      <c r="I14" s="92">
        <v>0</v>
      </c>
      <c r="J14" s="92">
        <v>3</v>
      </c>
      <c r="K14" s="92">
        <v>1</v>
      </c>
      <c r="L14" s="92">
        <v>1</v>
      </c>
      <c r="M14" s="92">
        <v>2</v>
      </c>
      <c r="N14" s="92">
        <v>2</v>
      </c>
      <c r="O14" s="92">
        <v>8</v>
      </c>
      <c r="P14" s="92">
        <v>1</v>
      </c>
      <c r="Q14" s="92">
        <v>1</v>
      </c>
      <c r="R14" s="92">
        <v>3</v>
      </c>
      <c r="S14" s="92">
        <v>1</v>
      </c>
      <c r="T14" s="92">
        <v>2</v>
      </c>
      <c r="U14" s="92">
        <v>1</v>
      </c>
      <c r="V14" s="92">
        <v>71</v>
      </c>
    </row>
    <row r="15" spans="1:22" ht="12.75">
      <c r="A15" s="92" t="s">
        <v>44</v>
      </c>
      <c r="B15" s="93" t="s">
        <v>87</v>
      </c>
      <c r="D15" s="92">
        <v>1</v>
      </c>
      <c r="E15" s="92">
        <v>2</v>
      </c>
      <c r="F15" s="92">
        <v>2</v>
      </c>
      <c r="G15" s="92">
        <v>1</v>
      </c>
      <c r="H15" s="92">
        <v>2</v>
      </c>
      <c r="I15" s="92">
        <v>2</v>
      </c>
      <c r="J15" s="92">
        <v>3</v>
      </c>
      <c r="K15" s="92">
        <v>1</v>
      </c>
      <c r="L15" s="92">
        <v>0</v>
      </c>
      <c r="M15" s="92">
        <v>1</v>
      </c>
      <c r="N15" s="92">
        <v>0</v>
      </c>
      <c r="O15" s="92">
        <v>0</v>
      </c>
      <c r="P15" s="92">
        <v>0</v>
      </c>
      <c r="Q15" s="92">
        <v>1</v>
      </c>
      <c r="R15" s="92">
        <v>0</v>
      </c>
      <c r="S15" s="92">
        <v>2</v>
      </c>
      <c r="T15" s="92">
        <v>0</v>
      </c>
      <c r="U15" s="92">
        <v>0</v>
      </c>
      <c r="V15" s="92">
        <v>114</v>
      </c>
    </row>
    <row r="16" spans="1:22" ht="12.75">
      <c r="A16" s="92" t="s">
        <v>46</v>
      </c>
      <c r="B16" s="93" t="s">
        <v>88</v>
      </c>
      <c r="D16" s="92">
        <v>3</v>
      </c>
      <c r="E16" s="92">
        <v>7</v>
      </c>
      <c r="F16" s="92">
        <v>2</v>
      </c>
      <c r="G16" s="92">
        <v>0</v>
      </c>
      <c r="H16" s="92">
        <v>0</v>
      </c>
      <c r="I16" s="92">
        <v>0</v>
      </c>
      <c r="J16" s="92">
        <v>0</v>
      </c>
      <c r="K16" s="92">
        <v>3</v>
      </c>
      <c r="L16" s="92">
        <v>0</v>
      </c>
      <c r="M16" s="92">
        <v>12</v>
      </c>
      <c r="N16" s="92">
        <v>1</v>
      </c>
      <c r="O16" s="92">
        <v>3</v>
      </c>
      <c r="P16" s="92">
        <v>1</v>
      </c>
      <c r="Q16" s="92">
        <v>6</v>
      </c>
      <c r="R16" s="92">
        <v>3</v>
      </c>
      <c r="S16" s="92">
        <v>0</v>
      </c>
      <c r="T16" s="92">
        <v>0</v>
      </c>
      <c r="U16" s="92">
        <v>0</v>
      </c>
      <c r="V16" s="92">
        <v>114</v>
      </c>
    </row>
    <row r="17" spans="1:22" ht="12.75">
      <c r="A17" s="92" t="s">
        <v>45</v>
      </c>
      <c r="B17" s="93" t="s">
        <v>90</v>
      </c>
      <c r="D17" s="92">
        <v>0</v>
      </c>
      <c r="E17" s="92">
        <v>3</v>
      </c>
      <c r="F17" s="92">
        <v>1</v>
      </c>
      <c r="G17" s="92">
        <v>0</v>
      </c>
      <c r="H17" s="92">
        <v>0</v>
      </c>
      <c r="I17" s="92">
        <v>1</v>
      </c>
      <c r="J17" s="92">
        <v>1</v>
      </c>
      <c r="K17" s="92">
        <v>0</v>
      </c>
      <c r="L17" s="92">
        <v>0</v>
      </c>
      <c r="M17" s="92">
        <v>0</v>
      </c>
      <c r="N17" s="92">
        <v>0</v>
      </c>
      <c r="O17" s="92">
        <v>2</v>
      </c>
      <c r="P17" s="92">
        <v>0</v>
      </c>
      <c r="Q17" s="92">
        <v>0</v>
      </c>
      <c r="R17" s="92">
        <v>1</v>
      </c>
      <c r="S17" s="92">
        <v>0</v>
      </c>
      <c r="T17" s="92">
        <v>0</v>
      </c>
      <c r="U17" s="92">
        <v>0</v>
      </c>
      <c r="V17" s="92">
        <v>33</v>
      </c>
    </row>
    <row r="18" spans="1:22" ht="12.75">
      <c r="A18" s="92" t="s">
        <v>46</v>
      </c>
      <c r="B18" s="93" t="s">
        <v>91</v>
      </c>
      <c r="D18" s="92">
        <v>1</v>
      </c>
      <c r="E18" s="92">
        <v>5</v>
      </c>
      <c r="F18" s="92">
        <v>1</v>
      </c>
      <c r="G18" s="92">
        <v>8</v>
      </c>
      <c r="H18" s="92">
        <v>0</v>
      </c>
      <c r="I18" s="92">
        <v>2</v>
      </c>
      <c r="J18" s="92">
        <v>1</v>
      </c>
      <c r="K18" s="92">
        <v>2</v>
      </c>
      <c r="L18" s="92">
        <v>1</v>
      </c>
      <c r="M18" s="92">
        <v>5</v>
      </c>
      <c r="N18" s="92">
        <v>3</v>
      </c>
      <c r="O18" s="92">
        <v>3</v>
      </c>
      <c r="P18" s="92">
        <v>2</v>
      </c>
      <c r="Q18" s="92">
        <v>4</v>
      </c>
      <c r="R18" s="92">
        <v>7</v>
      </c>
      <c r="S18" s="92">
        <v>0</v>
      </c>
      <c r="T18" s="92">
        <v>0</v>
      </c>
      <c r="U18" s="92">
        <v>0</v>
      </c>
      <c r="V18" s="92">
        <v>114</v>
      </c>
    </row>
    <row r="19" spans="1:22" ht="12.75">
      <c r="A19" s="92" t="s">
        <v>44</v>
      </c>
      <c r="B19" s="93" t="s">
        <v>92</v>
      </c>
      <c r="D19" s="92">
        <v>2</v>
      </c>
      <c r="E19" s="92">
        <v>4</v>
      </c>
      <c r="F19" s="92">
        <v>2</v>
      </c>
      <c r="G19" s="92">
        <v>4</v>
      </c>
      <c r="H19" s="92">
        <v>0</v>
      </c>
      <c r="I19" s="92">
        <v>1</v>
      </c>
      <c r="J19" s="92">
        <v>0</v>
      </c>
      <c r="K19" s="92">
        <v>2</v>
      </c>
      <c r="L19" s="92">
        <v>0</v>
      </c>
      <c r="M19" s="92">
        <v>2</v>
      </c>
      <c r="N19" s="92">
        <v>1</v>
      </c>
      <c r="O19" s="92">
        <v>1</v>
      </c>
      <c r="P19" s="92">
        <v>1</v>
      </c>
      <c r="Q19" s="92">
        <v>3</v>
      </c>
      <c r="R19" s="92">
        <v>1</v>
      </c>
      <c r="S19" s="92">
        <v>1</v>
      </c>
      <c r="T19" s="92">
        <v>1</v>
      </c>
      <c r="U19" s="92">
        <v>1</v>
      </c>
      <c r="V19" s="92">
        <v>81</v>
      </c>
    </row>
    <row r="20" spans="1:22" ht="12.75">
      <c r="A20" s="92" t="s">
        <v>44</v>
      </c>
      <c r="B20" s="93" t="s">
        <v>94</v>
      </c>
      <c r="D20" s="92">
        <v>0</v>
      </c>
      <c r="E20" s="92">
        <v>1</v>
      </c>
      <c r="F20" s="92">
        <v>2</v>
      </c>
      <c r="G20" s="92">
        <v>2</v>
      </c>
      <c r="H20" s="92">
        <v>0</v>
      </c>
      <c r="I20" s="92">
        <v>1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1</v>
      </c>
      <c r="Q20" s="92">
        <v>1</v>
      </c>
      <c r="R20" s="92">
        <v>0</v>
      </c>
      <c r="S20" s="92">
        <v>0</v>
      </c>
      <c r="T20" s="92">
        <v>0</v>
      </c>
      <c r="U20" s="92">
        <v>0</v>
      </c>
      <c r="V20" s="92">
        <v>33</v>
      </c>
    </row>
    <row r="21" spans="1:22" ht="12.75">
      <c r="A21" s="92" t="s">
        <v>45</v>
      </c>
      <c r="B21" s="93" t="s">
        <v>96</v>
      </c>
      <c r="D21" s="92">
        <v>1</v>
      </c>
      <c r="E21" s="92">
        <v>3</v>
      </c>
      <c r="F21" s="92">
        <v>1</v>
      </c>
      <c r="G21" s="92">
        <v>6</v>
      </c>
      <c r="H21" s="92">
        <v>0</v>
      </c>
      <c r="I21" s="92">
        <v>1</v>
      </c>
      <c r="J21" s="92">
        <v>3</v>
      </c>
      <c r="K21" s="92">
        <v>1</v>
      </c>
      <c r="L21" s="92">
        <v>4</v>
      </c>
      <c r="M21" s="92">
        <v>4</v>
      </c>
      <c r="N21" s="92">
        <v>2</v>
      </c>
      <c r="O21" s="92">
        <v>1</v>
      </c>
      <c r="P21" s="92">
        <v>0</v>
      </c>
      <c r="Q21" s="92">
        <v>2</v>
      </c>
      <c r="R21" s="92">
        <v>4</v>
      </c>
      <c r="S21" s="92">
        <v>4</v>
      </c>
      <c r="T21" s="92">
        <v>0</v>
      </c>
      <c r="U21" s="92">
        <v>0</v>
      </c>
      <c r="V21" s="92">
        <v>81</v>
      </c>
    </row>
    <row r="22" spans="1:22" ht="12.75">
      <c r="A22" s="92" t="s">
        <v>45</v>
      </c>
      <c r="B22" s="93" t="s">
        <v>99</v>
      </c>
      <c r="D22" s="92">
        <v>1</v>
      </c>
      <c r="E22" s="92">
        <v>0</v>
      </c>
      <c r="F22" s="92">
        <v>2</v>
      </c>
      <c r="G22" s="92">
        <v>0</v>
      </c>
      <c r="H22" s="92">
        <v>1</v>
      </c>
      <c r="I22" s="92">
        <v>0</v>
      </c>
      <c r="J22" s="92">
        <v>0</v>
      </c>
      <c r="K22" s="92">
        <v>0</v>
      </c>
      <c r="L22" s="92">
        <v>1</v>
      </c>
      <c r="M22" s="92">
        <v>5</v>
      </c>
      <c r="N22" s="92">
        <v>3</v>
      </c>
      <c r="O22" s="92">
        <v>3</v>
      </c>
      <c r="P22" s="92">
        <v>0</v>
      </c>
      <c r="Q22" s="92">
        <v>1</v>
      </c>
      <c r="R22" s="92">
        <v>1</v>
      </c>
      <c r="S22" s="92">
        <v>1</v>
      </c>
      <c r="T22" s="92">
        <v>0</v>
      </c>
      <c r="U22" s="92">
        <v>0</v>
      </c>
      <c r="V22" s="92">
        <v>43</v>
      </c>
    </row>
    <row r="23" spans="1:22" ht="12.75">
      <c r="A23" s="92" t="s">
        <v>45</v>
      </c>
      <c r="B23" s="93" t="s">
        <v>86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1</v>
      </c>
      <c r="J23" s="92">
        <v>0</v>
      </c>
      <c r="K23" s="92">
        <v>1</v>
      </c>
      <c r="L23" s="92">
        <v>0</v>
      </c>
      <c r="M23" s="92">
        <v>1</v>
      </c>
      <c r="N23" s="92">
        <v>0</v>
      </c>
      <c r="O23" s="92">
        <v>1</v>
      </c>
      <c r="P23" s="92">
        <v>0</v>
      </c>
      <c r="Q23" s="92">
        <v>0</v>
      </c>
      <c r="R23" s="92">
        <v>2</v>
      </c>
      <c r="S23" s="92">
        <v>0</v>
      </c>
      <c r="T23" s="92">
        <v>1</v>
      </c>
      <c r="U23" s="92">
        <v>0</v>
      </c>
      <c r="V23" s="92">
        <v>45</v>
      </c>
    </row>
    <row r="24" spans="1:22" ht="12.75">
      <c r="A24" s="92" t="s">
        <v>46</v>
      </c>
      <c r="B24" s="93" t="s">
        <v>88</v>
      </c>
      <c r="D24" s="92">
        <v>1</v>
      </c>
      <c r="E24" s="92">
        <v>4</v>
      </c>
      <c r="F24" s="92">
        <v>3</v>
      </c>
      <c r="G24" s="92">
        <v>0</v>
      </c>
      <c r="H24" s="92">
        <v>0</v>
      </c>
      <c r="I24" s="92">
        <v>4</v>
      </c>
      <c r="J24" s="92">
        <v>5</v>
      </c>
      <c r="K24" s="92">
        <v>2</v>
      </c>
      <c r="L24" s="92">
        <v>2</v>
      </c>
      <c r="M24" s="92">
        <v>9</v>
      </c>
      <c r="N24" s="92">
        <v>4</v>
      </c>
      <c r="O24" s="92">
        <v>4</v>
      </c>
      <c r="P24" s="92">
        <v>2</v>
      </c>
      <c r="Q24" s="92">
        <v>5</v>
      </c>
      <c r="R24" s="92">
        <v>8</v>
      </c>
      <c r="S24" s="92">
        <v>5</v>
      </c>
      <c r="T24" s="92">
        <v>0</v>
      </c>
      <c r="U24" s="92">
        <v>0</v>
      </c>
      <c r="V24" s="92">
        <v>130</v>
      </c>
    </row>
    <row r="25" spans="1:22" ht="12.75">
      <c r="A25" s="92" t="s">
        <v>46</v>
      </c>
      <c r="B25" s="93" t="s">
        <v>89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41</v>
      </c>
    </row>
    <row r="26" spans="1:22" ht="12.75">
      <c r="A26" s="92" t="s">
        <v>45</v>
      </c>
      <c r="B26" s="93" t="s">
        <v>90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7</v>
      </c>
    </row>
    <row r="27" spans="1:22" ht="12.75">
      <c r="A27" s="92" t="s">
        <v>46</v>
      </c>
      <c r="B27" s="93" t="s">
        <v>91</v>
      </c>
      <c r="D27" s="92">
        <v>2</v>
      </c>
      <c r="E27" s="92">
        <v>5</v>
      </c>
      <c r="F27" s="92">
        <v>1</v>
      </c>
      <c r="G27" s="92">
        <v>3</v>
      </c>
      <c r="H27" s="92">
        <v>0</v>
      </c>
      <c r="I27" s="92">
        <v>0</v>
      </c>
      <c r="J27" s="92">
        <v>2</v>
      </c>
      <c r="K27" s="92">
        <v>0</v>
      </c>
      <c r="L27" s="92">
        <v>2</v>
      </c>
      <c r="M27" s="92">
        <v>8</v>
      </c>
      <c r="N27" s="92">
        <v>3</v>
      </c>
      <c r="O27" s="92">
        <v>5</v>
      </c>
      <c r="P27" s="92">
        <v>2</v>
      </c>
      <c r="Q27" s="92">
        <v>6</v>
      </c>
      <c r="R27" s="92">
        <v>4</v>
      </c>
      <c r="S27" s="92">
        <v>2</v>
      </c>
      <c r="T27" s="92">
        <v>0</v>
      </c>
      <c r="U27" s="92">
        <v>0</v>
      </c>
      <c r="V27" s="92">
        <v>89</v>
      </c>
    </row>
    <row r="28" spans="1:22" ht="12.75">
      <c r="A28" s="92" t="s">
        <v>44</v>
      </c>
      <c r="B28" s="93" t="s">
        <v>92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41</v>
      </c>
    </row>
    <row r="29" spans="1:22" ht="12.75">
      <c r="A29" s="92" t="s">
        <v>44</v>
      </c>
      <c r="B29" s="93" t="s">
        <v>93</v>
      </c>
      <c r="D29" s="92">
        <v>3</v>
      </c>
      <c r="E29" s="92">
        <v>2</v>
      </c>
      <c r="F29" s="92">
        <v>2</v>
      </c>
      <c r="G29" s="92">
        <v>1</v>
      </c>
      <c r="H29" s="92">
        <v>0</v>
      </c>
      <c r="I29" s="92">
        <v>2</v>
      </c>
      <c r="J29" s="92">
        <v>0</v>
      </c>
      <c r="K29" s="92">
        <v>0</v>
      </c>
      <c r="L29" s="92">
        <v>1</v>
      </c>
      <c r="M29" s="92">
        <v>8</v>
      </c>
      <c r="N29" s="92">
        <v>0</v>
      </c>
      <c r="O29" s="92">
        <v>1</v>
      </c>
      <c r="P29" s="92">
        <v>0</v>
      </c>
      <c r="Q29" s="92">
        <v>2</v>
      </c>
      <c r="R29" s="92">
        <v>3</v>
      </c>
      <c r="S29" s="92">
        <v>2</v>
      </c>
      <c r="T29" s="92">
        <v>0</v>
      </c>
      <c r="U29" s="92">
        <v>0</v>
      </c>
      <c r="V29" s="92">
        <v>88</v>
      </c>
    </row>
    <row r="30" spans="1:22" ht="12.75">
      <c r="A30" s="92" t="s">
        <v>44</v>
      </c>
      <c r="B30" s="93" t="s">
        <v>94</v>
      </c>
      <c r="D30" s="92">
        <v>1</v>
      </c>
      <c r="E30" s="92">
        <v>4</v>
      </c>
      <c r="F30" s="92">
        <v>1</v>
      </c>
      <c r="G30" s="92">
        <v>0</v>
      </c>
      <c r="H30" s="92">
        <v>0</v>
      </c>
      <c r="I30" s="92">
        <v>3</v>
      </c>
      <c r="J30" s="92">
        <v>4</v>
      </c>
      <c r="K30" s="92">
        <v>0</v>
      </c>
      <c r="L30" s="92">
        <v>0</v>
      </c>
      <c r="M30" s="92">
        <v>2</v>
      </c>
      <c r="N30" s="92">
        <v>0</v>
      </c>
      <c r="O30" s="92">
        <v>1</v>
      </c>
      <c r="P30" s="92">
        <v>1</v>
      </c>
      <c r="Q30" s="92">
        <v>2</v>
      </c>
      <c r="R30" s="92">
        <v>3</v>
      </c>
      <c r="S30" s="92">
        <v>1</v>
      </c>
      <c r="T30" s="92">
        <v>0</v>
      </c>
      <c r="U30" s="92">
        <v>0</v>
      </c>
      <c r="V30" s="92">
        <v>89</v>
      </c>
    </row>
    <row r="31" spans="1:22" ht="12.75">
      <c r="A31" s="92" t="s">
        <v>45</v>
      </c>
      <c r="B31" s="93" t="s">
        <v>96</v>
      </c>
      <c r="D31" s="92">
        <v>3</v>
      </c>
      <c r="E31" s="92">
        <v>3</v>
      </c>
      <c r="F31" s="92">
        <v>1</v>
      </c>
      <c r="G31" s="92">
        <v>4</v>
      </c>
      <c r="H31" s="92">
        <v>0</v>
      </c>
      <c r="I31" s="92">
        <v>3</v>
      </c>
      <c r="J31" s="92">
        <v>0</v>
      </c>
      <c r="K31" s="92">
        <v>1</v>
      </c>
      <c r="L31" s="92">
        <v>1</v>
      </c>
      <c r="M31" s="92">
        <v>9</v>
      </c>
      <c r="N31" s="92">
        <v>0</v>
      </c>
      <c r="O31" s="92">
        <v>8</v>
      </c>
      <c r="P31" s="92">
        <v>1</v>
      </c>
      <c r="Q31" s="92">
        <v>4</v>
      </c>
      <c r="R31" s="92">
        <v>1</v>
      </c>
      <c r="S31" s="92">
        <v>1</v>
      </c>
      <c r="T31" s="92">
        <v>0</v>
      </c>
      <c r="U31" s="92">
        <v>0</v>
      </c>
      <c r="V31" s="92">
        <v>78</v>
      </c>
    </row>
    <row r="32" spans="1:22" ht="12.75">
      <c r="A32" s="92" t="s">
        <v>45</v>
      </c>
      <c r="B32" s="93" t="s">
        <v>97</v>
      </c>
      <c r="D32" s="92">
        <v>0</v>
      </c>
      <c r="E32" s="92">
        <v>0</v>
      </c>
      <c r="F32" s="92">
        <v>1</v>
      </c>
      <c r="G32" s="92">
        <v>0</v>
      </c>
      <c r="H32" s="92">
        <v>0</v>
      </c>
      <c r="I32" s="92">
        <v>0</v>
      </c>
      <c r="J32" s="92">
        <v>1</v>
      </c>
      <c r="K32" s="92">
        <v>0</v>
      </c>
      <c r="L32" s="92">
        <v>1</v>
      </c>
      <c r="M32" s="92">
        <v>2</v>
      </c>
      <c r="N32" s="92">
        <v>3</v>
      </c>
      <c r="O32" s="92">
        <v>3</v>
      </c>
      <c r="P32" s="92">
        <v>0</v>
      </c>
      <c r="Q32" s="92">
        <v>0</v>
      </c>
      <c r="R32" s="92">
        <v>1</v>
      </c>
      <c r="S32" s="92">
        <v>1</v>
      </c>
      <c r="T32" s="92">
        <v>0</v>
      </c>
      <c r="U32" s="92">
        <v>0</v>
      </c>
      <c r="V32" s="92">
        <v>53</v>
      </c>
    </row>
    <row r="33" spans="1:22" ht="12.75">
      <c r="A33" s="92" t="s">
        <v>44</v>
      </c>
      <c r="B33" s="93" t="s">
        <v>98</v>
      </c>
      <c r="D33" s="92">
        <v>1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1</v>
      </c>
      <c r="K33" s="92">
        <v>2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42</v>
      </c>
    </row>
    <row r="34" spans="1:22" ht="12.75">
      <c r="A34" s="92" t="s">
        <v>45</v>
      </c>
      <c r="B34" s="93" t="s">
        <v>99</v>
      </c>
      <c r="D34" s="92">
        <v>1</v>
      </c>
      <c r="E34" s="92">
        <v>2</v>
      </c>
      <c r="F34" s="92">
        <v>3</v>
      </c>
      <c r="G34" s="92">
        <v>0</v>
      </c>
      <c r="H34" s="92">
        <v>2</v>
      </c>
      <c r="I34" s="92">
        <v>2</v>
      </c>
      <c r="J34" s="92">
        <v>2</v>
      </c>
      <c r="K34" s="92">
        <v>2</v>
      </c>
      <c r="L34" s="92">
        <v>3</v>
      </c>
      <c r="M34" s="92">
        <v>7</v>
      </c>
      <c r="N34" s="92">
        <v>4</v>
      </c>
      <c r="O34" s="92">
        <v>1</v>
      </c>
      <c r="P34" s="92">
        <v>1</v>
      </c>
      <c r="Q34" s="92">
        <v>2</v>
      </c>
      <c r="R34" s="92">
        <v>4</v>
      </c>
      <c r="S34" s="92">
        <v>2</v>
      </c>
      <c r="T34" s="92">
        <v>0</v>
      </c>
      <c r="U34" s="92">
        <v>1</v>
      </c>
      <c r="V34" s="92">
        <v>77</v>
      </c>
    </row>
    <row r="35" spans="1:22" ht="12.75">
      <c r="A35" s="92" t="s">
        <v>45</v>
      </c>
      <c r="B35" s="93" t="s">
        <v>86</v>
      </c>
      <c r="D35" s="92">
        <v>0</v>
      </c>
      <c r="E35" s="92">
        <v>0</v>
      </c>
      <c r="F35" s="92">
        <v>2</v>
      </c>
      <c r="G35" s="92">
        <v>0</v>
      </c>
      <c r="H35" s="92">
        <v>0</v>
      </c>
      <c r="I35" s="92">
        <v>1</v>
      </c>
      <c r="J35" s="92">
        <v>0</v>
      </c>
      <c r="K35" s="92">
        <v>3</v>
      </c>
      <c r="L35" s="92">
        <v>1</v>
      </c>
      <c r="M35" s="92">
        <v>3</v>
      </c>
      <c r="N35" s="92">
        <v>0</v>
      </c>
      <c r="O35" s="92">
        <v>7</v>
      </c>
      <c r="P35" s="92">
        <v>0</v>
      </c>
      <c r="Q35" s="92">
        <v>1</v>
      </c>
      <c r="R35" s="92">
        <v>2</v>
      </c>
      <c r="S35" s="92">
        <v>2</v>
      </c>
      <c r="T35" s="92">
        <v>3</v>
      </c>
      <c r="U35" s="92">
        <v>2</v>
      </c>
      <c r="V35" s="92">
        <v>37</v>
      </c>
    </row>
    <row r="36" spans="1:22" ht="12.75">
      <c r="A36" s="92" t="s">
        <v>46</v>
      </c>
      <c r="B36" s="93" t="s">
        <v>88</v>
      </c>
      <c r="D36" s="92">
        <v>1</v>
      </c>
      <c r="E36" s="92">
        <v>7</v>
      </c>
      <c r="F36" s="92">
        <v>0</v>
      </c>
      <c r="G36" s="92">
        <v>1</v>
      </c>
      <c r="H36" s="92">
        <v>0</v>
      </c>
      <c r="I36" s="92">
        <v>1</v>
      </c>
      <c r="J36" s="92">
        <v>2</v>
      </c>
      <c r="K36" s="92">
        <v>1</v>
      </c>
      <c r="L36" s="92">
        <v>2</v>
      </c>
      <c r="M36" s="92">
        <v>16</v>
      </c>
      <c r="N36" s="92">
        <v>5</v>
      </c>
      <c r="O36" s="92">
        <v>5</v>
      </c>
      <c r="P36" s="92">
        <v>1</v>
      </c>
      <c r="Q36" s="92">
        <v>5</v>
      </c>
      <c r="R36" s="92">
        <v>4</v>
      </c>
      <c r="S36" s="92">
        <v>1</v>
      </c>
      <c r="T36" s="92">
        <v>0</v>
      </c>
      <c r="U36" s="92">
        <v>0</v>
      </c>
      <c r="V36" s="92">
        <v>123</v>
      </c>
    </row>
    <row r="37" spans="1:22" ht="12.75">
      <c r="A37" s="92" t="s">
        <v>46</v>
      </c>
      <c r="B37" s="93" t="s">
        <v>90</v>
      </c>
      <c r="D37" s="92">
        <v>0</v>
      </c>
      <c r="E37" s="92">
        <v>9</v>
      </c>
      <c r="F37" s="92">
        <v>2</v>
      </c>
      <c r="G37" s="92">
        <v>0</v>
      </c>
      <c r="H37" s="92">
        <v>0</v>
      </c>
      <c r="I37" s="92">
        <v>1</v>
      </c>
      <c r="J37" s="92">
        <v>0</v>
      </c>
      <c r="K37" s="92">
        <v>1</v>
      </c>
      <c r="L37" s="92">
        <v>1</v>
      </c>
      <c r="M37" s="92">
        <v>0</v>
      </c>
      <c r="N37" s="92">
        <v>1</v>
      </c>
      <c r="O37" s="92">
        <v>3</v>
      </c>
      <c r="P37" s="92">
        <v>0</v>
      </c>
      <c r="Q37" s="92">
        <v>2</v>
      </c>
      <c r="R37" s="92">
        <v>3</v>
      </c>
      <c r="S37" s="92">
        <v>2</v>
      </c>
      <c r="T37" s="92">
        <v>0</v>
      </c>
      <c r="U37" s="92">
        <v>0</v>
      </c>
      <c r="V37" s="92">
        <v>37</v>
      </c>
    </row>
    <row r="38" spans="1:22" ht="12.75">
      <c r="A38" s="92" t="s">
        <v>44</v>
      </c>
      <c r="B38" s="93" t="s">
        <v>92</v>
      </c>
      <c r="D38" s="92">
        <v>0</v>
      </c>
      <c r="E38" s="92">
        <v>1</v>
      </c>
      <c r="F38" s="92">
        <v>2</v>
      </c>
      <c r="G38" s="92">
        <v>0</v>
      </c>
      <c r="H38" s="92">
        <v>0</v>
      </c>
      <c r="I38" s="92">
        <v>1</v>
      </c>
      <c r="J38" s="92">
        <v>0</v>
      </c>
      <c r="K38" s="92">
        <v>0</v>
      </c>
      <c r="L38" s="92">
        <v>1</v>
      </c>
      <c r="M38" s="92">
        <v>1</v>
      </c>
      <c r="N38" s="92">
        <v>2</v>
      </c>
      <c r="O38" s="92">
        <v>0</v>
      </c>
      <c r="P38" s="92">
        <v>1</v>
      </c>
      <c r="Q38" s="92">
        <v>2</v>
      </c>
      <c r="R38" s="92">
        <v>1</v>
      </c>
      <c r="S38" s="92">
        <v>1</v>
      </c>
      <c r="T38" s="92">
        <v>0</v>
      </c>
      <c r="U38" s="92">
        <v>0</v>
      </c>
      <c r="V38" s="92">
        <v>42</v>
      </c>
    </row>
    <row r="39" spans="1:22" ht="12.75">
      <c r="A39" s="92" t="s">
        <v>44</v>
      </c>
      <c r="B39" s="93" t="s">
        <v>93</v>
      </c>
      <c r="D39" s="92">
        <v>0</v>
      </c>
      <c r="E39" s="92">
        <v>3</v>
      </c>
      <c r="F39" s="92">
        <v>7</v>
      </c>
      <c r="G39" s="92">
        <v>0</v>
      </c>
      <c r="H39" s="92">
        <v>0</v>
      </c>
      <c r="I39" s="92">
        <v>1</v>
      </c>
      <c r="J39" s="92">
        <v>1</v>
      </c>
      <c r="K39" s="92">
        <v>1</v>
      </c>
      <c r="L39" s="92">
        <v>0</v>
      </c>
      <c r="M39" s="92">
        <v>6</v>
      </c>
      <c r="N39" s="92">
        <v>0</v>
      </c>
      <c r="O39" s="92">
        <v>0</v>
      </c>
      <c r="P39" s="92">
        <v>1</v>
      </c>
      <c r="Q39" s="92">
        <v>4</v>
      </c>
      <c r="R39" s="92">
        <v>1</v>
      </c>
      <c r="S39" s="92">
        <v>0</v>
      </c>
      <c r="T39" s="92">
        <v>0</v>
      </c>
      <c r="U39" s="92">
        <v>0</v>
      </c>
      <c r="V39" s="92">
        <v>101</v>
      </c>
    </row>
    <row r="40" spans="1:22" ht="12.75">
      <c r="A40" s="92" t="s">
        <v>44</v>
      </c>
      <c r="B40" s="93" t="s">
        <v>94</v>
      </c>
      <c r="D40" s="92">
        <v>1</v>
      </c>
      <c r="E40" s="92">
        <v>3</v>
      </c>
      <c r="F40" s="92">
        <v>0</v>
      </c>
      <c r="G40" s="92">
        <v>1</v>
      </c>
      <c r="H40" s="92">
        <v>0</v>
      </c>
      <c r="I40" s="92">
        <v>3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1</v>
      </c>
      <c r="R40" s="92">
        <v>1</v>
      </c>
      <c r="S40" s="92">
        <v>1</v>
      </c>
      <c r="T40" s="92">
        <v>0</v>
      </c>
      <c r="U40" s="92">
        <v>0</v>
      </c>
      <c r="V40" s="92">
        <v>44</v>
      </c>
    </row>
    <row r="41" spans="1:22" ht="12.75">
      <c r="A41" s="92" t="s">
        <v>45</v>
      </c>
      <c r="B41" s="93" t="s">
        <v>95</v>
      </c>
      <c r="D41" s="92">
        <v>1</v>
      </c>
      <c r="E41" s="92">
        <v>2</v>
      </c>
      <c r="F41" s="92">
        <v>2</v>
      </c>
      <c r="G41" s="92">
        <v>1</v>
      </c>
      <c r="H41" s="92">
        <v>1</v>
      </c>
      <c r="I41" s="92">
        <v>2</v>
      </c>
      <c r="J41" s="92">
        <v>2</v>
      </c>
      <c r="K41" s="92">
        <v>0</v>
      </c>
      <c r="L41" s="92">
        <v>6</v>
      </c>
      <c r="M41" s="92">
        <v>5</v>
      </c>
      <c r="N41" s="92">
        <v>2</v>
      </c>
      <c r="O41" s="92">
        <v>3</v>
      </c>
      <c r="P41" s="92">
        <v>1</v>
      </c>
      <c r="Q41" s="92">
        <v>3</v>
      </c>
      <c r="R41" s="92">
        <v>2</v>
      </c>
      <c r="S41" s="92">
        <v>2</v>
      </c>
      <c r="T41" s="92">
        <v>0</v>
      </c>
      <c r="U41" s="92">
        <v>0</v>
      </c>
      <c r="V41" s="92">
        <v>64</v>
      </c>
    </row>
    <row r="42" spans="1:22" ht="12.75">
      <c r="A42" s="92" t="s">
        <v>45</v>
      </c>
      <c r="B42" s="93" t="s">
        <v>96</v>
      </c>
      <c r="D42" s="92">
        <v>0</v>
      </c>
      <c r="E42" s="92">
        <v>0</v>
      </c>
      <c r="F42" s="92">
        <v>1</v>
      </c>
      <c r="G42" s="92">
        <v>0</v>
      </c>
      <c r="H42" s="92">
        <v>0</v>
      </c>
      <c r="I42" s="92">
        <v>1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1</v>
      </c>
      <c r="T42" s="92">
        <v>0</v>
      </c>
      <c r="U42" s="92">
        <v>0</v>
      </c>
      <c r="V42" s="92">
        <v>22</v>
      </c>
    </row>
    <row r="43" spans="1:22" ht="12.75">
      <c r="A43" s="92" t="s">
        <v>46</v>
      </c>
      <c r="B43" s="93" t="s">
        <v>97</v>
      </c>
      <c r="D43" s="92">
        <v>1</v>
      </c>
      <c r="E43" s="92">
        <v>3</v>
      </c>
      <c r="F43" s="92">
        <v>8</v>
      </c>
      <c r="G43" s="92">
        <v>3</v>
      </c>
      <c r="H43" s="92">
        <v>0</v>
      </c>
      <c r="I43" s="92">
        <v>2</v>
      </c>
      <c r="J43" s="92">
        <v>5</v>
      </c>
      <c r="K43" s="92">
        <v>3</v>
      </c>
      <c r="L43" s="92">
        <v>3</v>
      </c>
      <c r="M43" s="92">
        <v>3</v>
      </c>
      <c r="N43" s="92">
        <v>4</v>
      </c>
      <c r="O43" s="92">
        <v>5</v>
      </c>
      <c r="P43" s="92">
        <v>0</v>
      </c>
      <c r="Q43" s="92">
        <v>6</v>
      </c>
      <c r="R43" s="92">
        <v>3</v>
      </c>
      <c r="S43" s="92">
        <v>6</v>
      </c>
      <c r="T43" s="92">
        <v>0</v>
      </c>
      <c r="U43" s="92">
        <v>0</v>
      </c>
      <c r="V43" s="92">
        <v>86</v>
      </c>
    </row>
    <row r="44" spans="1:22" ht="12.75">
      <c r="A44" s="92" t="s">
        <v>45</v>
      </c>
      <c r="B44" s="93" t="s">
        <v>100</v>
      </c>
      <c r="D44" s="92">
        <v>3</v>
      </c>
      <c r="E44" s="92">
        <v>0</v>
      </c>
      <c r="F44" s="92">
        <v>2</v>
      </c>
      <c r="G44" s="92">
        <v>1</v>
      </c>
      <c r="H44" s="92">
        <v>0</v>
      </c>
      <c r="I44" s="92">
        <v>1</v>
      </c>
      <c r="J44" s="92">
        <v>2</v>
      </c>
      <c r="K44" s="92">
        <v>1</v>
      </c>
      <c r="L44" s="92">
        <v>3</v>
      </c>
      <c r="M44" s="92">
        <v>6</v>
      </c>
      <c r="N44" s="92">
        <v>1</v>
      </c>
      <c r="O44" s="92">
        <v>2</v>
      </c>
      <c r="P44" s="92">
        <v>0</v>
      </c>
      <c r="Q44" s="92">
        <v>3</v>
      </c>
      <c r="R44" s="92">
        <v>3</v>
      </c>
      <c r="S44" s="92">
        <v>4</v>
      </c>
      <c r="T44" s="92">
        <v>0</v>
      </c>
      <c r="U44" s="92">
        <v>0</v>
      </c>
      <c r="V44" s="92">
        <v>86</v>
      </c>
    </row>
    <row r="45" spans="1:22" ht="12.75">
      <c r="A45" s="92" t="s">
        <v>44</v>
      </c>
      <c r="B45" s="93" t="s">
        <v>98</v>
      </c>
      <c r="D45" s="92">
        <v>1</v>
      </c>
      <c r="E45" s="92">
        <v>0</v>
      </c>
      <c r="F45" s="92">
        <v>2</v>
      </c>
      <c r="G45" s="92">
        <v>1</v>
      </c>
      <c r="H45" s="92">
        <v>0</v>
      </c>
      <c r="I45" s="92">
        <v>1</v>
      </c>
      <c r="J45" s="92">
        <v>0</v>
      </c>
      <c r="K45" s="92">
        <v>0</v>
      </c>
      <c r="L45" s="92">
        <v>0</v>
      </c>
      <c r="M45" s="92">
        <v>1</v>
      </c>
      <c r="N45" s="92">
        <v>0</v>
      </c>
      <c r="O45" s="92">
        <v>0</v>
      </c>
      <c r="P45" s="92">
        <v>0</v>
      </c>
      <c r="Q45" s="92">
        <v>3</v>
      </c>
      <c r="R45" s="92">
        <v>1</v>
      </c>
      <c r="S45" s="92">
        <v>0</v>
      </c>
      <c r="T45" s="92">
        <v>0</v>
      </c>
      <c r="U45" s="92">
        <v>0</v>
      </c>
      <c r="V45" s="94">
        <v>59</v>
      </c>
    </row>
    <row r="46" spans="1:22" ht="12.75">
      <c r="A46" s="92" t="s">
        <v>45</v>
      </c>
      <c r="B46" s="93" t="s">
        <v>99</v>
      </c>
      <c r="D46" s="92">
        <v>0</v>
      </c>
      <c r="E46" s="92">
        <v>2</v>
      </c>
      <c r="F46" s="92">
        <v>0</v>
      </c>
      <c r="G46" s="92">
        <v>0</v>
      </c>
      <c r="H46" s="92">
        <v>1</v>
      </c>
      <c r="I46" s="92">
        <v>0</v>
      </c>
      <c r="J46" s="92">
        <v>1</v>
      </c>
      <c r="K46" s="92">
        <v>0</v>
      </c>
      <c r="L46" s="92">
        <v>1</v>
      </c>
      <c r="M46" s="92">
        <v>2</v>
      </c>
      <c r="N46" s="92">
        <v>2</v>
      </c>
      <c r="O46" s="92">
        <v>2</v>
      </c>
      <c r="P46" s="92">
        <v>0</v>
      </c>
      <c r="Q46" s="92">
        <v>4</v>
      </c>
      <c r="R46" s="92">
        <v>2</v>
      </c>
      <c r="S46" s="92">
        <v>0</v>
      </c>
      <c r="T46" s="92">
        <v>0</v>
      </c>
      <c r="U46" s="92">
        <v>0</v>
      </c>
      <c r="V46" s="94">
        <v>37</v>
      </c>
    </row>
    <row r="47" spans="1:22" ht="12.75">
      <c r="A47" s="92" t="s">
        <v>45</v>
      </c>
      <c r="B47" s="93" t="s">
        <v>86</v>
      </c>
      <c r="D47" s="92">
        <v>1</v>
      </c>
      <c r="E47" s="92">
        <v>4</v>
      </c>
      <c r="F47" s="92">
        <v>2</v>
      </c>
      <c r="G47" s="92">
        <v>0</v>
      </c>
      <c r="H47" s="92">
        <v>3</v>
      </c>
      <c r="I47" s="92">
        <v>3</v>
      </c>
      <c r="J47" s="92">
        <v>5</v>
      </c>
      <c r="K47" s="92">
        <v>2</v>
      </c>
      <c r="L47" s="92">
        <v>5</v>
      </c>
      <c r="M47" s="92">
        <v>10</v>
      </c>
      <c r="N47" s="92">
        <v>0</v>
      </c>
      <c r="O47" s="92">
        <v>2</v>
      </c>
      <c r="P47" s="92">
        <v>2</v>
      </c>
      <c r="Q47" s="92">
        <v>4</v>
      </c>
      <c r="R47" s="92">
        <v>6</v>
      </c>
      <c r="S47" s="92">
        <v>2</v>
      </c>
      <c r="T47" s="92">
        <v>0</v>
      </c>
      <c r="U47" s="92">
        <v>0</v>
      </c>
      <c r="V47" s="94">
        <v>55</v>
      </c>
    </row>
    <row r="48" spans="1:22" ht="12.75">
      <c r="A48" s="92" t="s">
        <v>46</v>
      </c>
      <c r="B48" s="93" t="s">
        <v>88</v>
      </c>
      <c r="D48" s="92">
        <v>1</v>
      </c>
      <c r="E48" s="92">
        <v>7</v>
      </c>
      <c r="F48" s="92">
        <v>7</v>
      </c>
      <c r="G48" s="92">
        <v>1</v>
      </c>
      <c r="H48" s="92">
        <v>0</v>
      </c>
      <c r="I48" s="92">
        <v>1</v>
      </c>
      <c r="J48" s="92">
        <v>6</v>
      </c>
      <c r="K48" s="92">
        <v>4</v>
      </c>
      <c r="L48" s="92">
        <v>1</v>
      </c>
      <c r="M48" s="92">
        <v>13</v>
      </c>
      <c r="N48" s="92">
        <v>3</v>
      </c>
      <c r="O48" s="92">
        <v>7</v>
      </c>
      <c r="P48" s="92">
        <v>1</v>
      </c>
      <c r="Q48" s="92">
        <v>11</v>
      </c>
      <c r="R48" s="92">
        <v>7</v>
      </c>
      <c r="S48" s="92">
        <v>1</v>
      </c>
      <c r="T48" s="92">
        <v>0</v>
      </c>
      <c r="U48" s="92">
        <v>0</v>
      </c>
      <c r="V48" s="94">
        <v>145</v>
      </c>
    </row>
    <row r="49" spans="1:22" ht="12.75">
      <c r="A49" s="92" t="s">
        <v>46</v>
      </c>
      <c r="B49" s="93" t="s">
        <v>90</v>
      </c>
      <c r="D49" s="92">
        <v>0</v>
      </c>
      <c r="E49" s="92">
        <v>1</v>
      </c>
      <c r="F49" s="92">
        <v>0</v>
      </c>
      <c r="G49" s="92">
        <v>0</v>
      </c>
      <c r="H49" s="92">
        <v>0</v>
      </c>
      <c r="I49" s="92">
        <v>2</v>
      </c>
      <c r="J49" s="92">
        <v>0</v>
      </c>
      <c r="K49" s="92">
        <v>0</v>
      </c>
      <c r="L49" s="92">
        <v>1</v>
      </c>
      <c r="M49" s="92">
        <v>9</v>
      </c>
      <c r="N49" s="92">
        <v>0</v>
      </c>
      <c r="O49" s="92">
        <v>2</v>
      </c>
      <c r="P49" s="92">
        <v>0</v>
      </c>
      <c r="Q49" s="92">
        <v>1</v>
      </c>
      <c r="R49" s="92">
        <v>2</v>
      </c>
      <c r="S49" s="92">
        <v>0</v>
      </c>
      <c r="T49" s="92">
        <v>1</v>
      </c>
      <c r="U49" s="92">
        <v>0</v>
      </c>
      <c r="V49" s="94">
        <v>38</v>
      </c>
    </row>
    <row r="50" spans="1:22" ht="12.75">
      <c r="A50" s="92" t="s">
        <v>44</v>
      </c>
      <c r="B50" s="93" t="s">
        <v>91</v>
      </c>
      <c r="D50" s="92">
        <v>0</v>
      </c>
      <c r="E50" s="92">
        <v>2</v>
      </c>
      <c r="F50" s="92">
        <v>0</v>
      </c>
      <c r="G50" s="92">
        <v>0</v>
      </c>
      <c r="H50" s="92">
        <v>0</v>
      </c>
      <c r="I50" s="92">
        <v>1</v>
      </c>
      <c r="J50" s="92">
        <v>0</v>
      </c>
      <c r="K50" s="92">
        <v>0</v>
      </c>
      <c r="L50" s="92">
        <v>5</v>
      </c>
      <c r="M50" s="92">
        <v>6</v>
      </c>
      <c r="N50" s="92">
        <v>1</v>
      </c>
      <c r="O50" s="92">
        <v>1</v>
      </c>
      <c r="P50" s="92">
        <v>1</v>
      </c>
      <c r="Q50" s="92">
        <v>3</v>
      </c>
      <c r="R50" s="92">
        <v>3</v>
      </c>
      <c r="S50" s="92">
        <v>1</v>
      </c>
      <c r="T50" s="92">
        <v>0</v>
      </c>
      <c r="U50" s="92">
        <v>0</v>
      </c>
      <c r="V50" s="94">
        <v>39</v>
      </c>
    </row>
    <row r="51" spans="1:22" ht="12.75">
      <c r="A51" s="92" t="s">
        <v>44</v>
      </c>
      <c r="B51" s="93" t="s">
        <v>92</v>
      </c>
      <c r="D51" s="92">
        <v>0</v>
      </c>
      <c r="E51" s="92">
        <v>2</v>
      </c>
      <c r="F51" s="92">
        <v>0</v>
      </c>
      <c r="G51" s="92">
        <v>0</v>
      </c>
      <c r="H51" s="92">
        <v>0</v>
      </c>
      <c r="I51" s="92">
        <v>2</v>
      </c>
      <c r="J51" s="92">
        <v>2</v>
      </c>
      <c r="K51" s="92">
        <v>1</v>
      </c>
      <c r="L51" s="92">
        <v>0</v>
      </c>
      <c r="M51" s="92">
        <v>0</v>
      </c>
      <c r="N51" s="92">
        <v>0</v>
      </c>
      <c r="O51" s="92">
        <v>1</v>
      </c>
      <c r="P51" s="92">
        <v>0</v>
      </c>
      <c r="Q51" s="92">
        <v>0</v>
      </c>
      <c r="R51" s="92">
        <v>4</v>
      </c>
      <c r="S51" s="92">
        <v>1</v>
      </c>
      <c r="T51" s="92">
        <v>0</v>
      </c>
      <c r="U51" s="92">
        <v>0</v>
      </c>
      <c r="V51" s="94">
        <v>45</v>
      </c>
    </row>
    <row r="52" spans="1:22" ht="12.75">
      <c r="A52" s="92" t="s">
        <v>44</v>
      </c>
      <c r="B52" s="93" t="s">
        <v>93</v>
      </c>
      <c r="D52" s="92">
        <v>2</v>
      </c>
      <c r="E52" s="92">
        <v>8</v>
      </c>
      <c r="F52" s="92">
        <v>2</v>
      </c>
      <c r="G52" s="92">
        <v>1</v>
      </c>
      <c r="H52" s="92">
        <v>0</v>
      </c>
      <c r="I52" s="92">
        <v>1</v>
      </c>
      <c r="J52" s="92">
        <v>7</v>
      </c>
      <c r="K52" s="92">
        <v>0</v>
      </c>
      <c r="L52" s="92">
        <v>0</v>
      </c>
      <c r="M52" s="92">
        <v>3</v>
      </c>
      <c r="N52" s="92">
        <v>1</v>
      </c>
      <c r="O52" s="92">
        <v>0</v>
      </c>
      <c r="P52" s="92">
        <v>2</v>
      </c>
      <c r="Q52" s="92">
        <v>5</v>
      </c>
      <c r="R52" s="92">
        <v>7</v>
      </c>
      <c r="S52" s="92">
        <v>5</v>
      </c>
      <c r="T52" s="92">
        <v>0</v>
      </c>
      <c r="U52" s="92">
        <v>0</v>
      </c>
      <c r="V52" s="94">
        <v>132</v>
      </c>
    </row>
    <row r="53" spans="1:22" ht="12.75">
      <c r="A53" s="92" t="s">
        <v>45</v>
      </c>
      <c r="B53" s="93" t="s">
        <v>95</v>
      </c>
      <c r="D53" s="92">
        <v>3</v>
      </c>
      <c r="E53" s="92">
        <v>3</v>
      </c>
      <c r="F53" s="92">
        <v>5</v>
      </c>
      <c r="G53" s="92">
        <v>1</v>
      </c>
      <c r="H53" s="92">
        <v>0</v>
      </c>
      <c r="I53" s="92">
        <v>1</v>
      </c>
      <c r="J53" s="92">
        <v>1</v>
      </c>
      <c r="K53" s="92">
        <v>0</v>
      </c>
      <c r="L53" s="92">
        <v>2</v>
      </c>
      <c r="M53" s="92">
        <v>12</v>
      </c>
      <c r="N53" s="92">
        <v>7</v>
      </c>
      <c r="O53" s="92">
        <v>8</v>
      </c>
      <c r="P53" s="92">
        <v>0</v>
      </c>
      <c r="Q53" s="92">
        <v>4</v>
      </c>
      <c r="R53" s="92">
        <v>2</v>
      </c>
      <c r="S53" s="92">
        <v>2</v>
      </c>
      <c r="T53" s="92">
        <v>1</v>
      </c>
      <c r="U53" s="92">
        <v>0</v>
      </c>
      <c r="V53" s="94">
        <v>94</v>
      </c>
    </row>
    <row r="54" spans="1:22" ht="12.75">
      <c r="A54" s="92" t="s">
        <v>45</v>
      </c>
      <c r="B54" s="93" t="s">
        <v>96</v>
      </c>
      <c r="D54" s="92">
        <v>0</v>
      </c>
      <c r="E54" s="92">
        <v>6</v>
      </c>
      <c r="F54" s="92">
        <v>2</v>
      </c>
      <c r="G54" s="92">
        <v>2</v>
      </c>
      <c r="H54" s="92">
        <v>0</v>
      </c>
      <c r="I54" s="92">
        <v>2</v>
      </c>
      <c r="J54" s="92">
        <v>4</v>
      </c>
      <c r="K54" s="92">
        <v>2</v>
      </c>
      <c r="L54" s="92">
        <v>4</v>
      </c>
      <c r="M54" s="92">
        <v>15</v>
      </c>
      <c r="N54" s="92">
        <v>4</v>
      </c>
      <c r="O54" s="92">
        <v>13</v>
      </c>
      <c r="P54" s="92">
        <v>2</v>
      </c>
      <c r="Q54" s="92">
        <v>8</v>
      </c>
      <c r="R54" s="92">
        <v>10</v>
      </c>
      <c r="S54" s="92">
        <v>7</v>
      </c>
      <c r="T54" s="92">
        <v>2</v>
      </c>
      <c r="U54" s="92">
        <v>1</v>
      </c>
      <c r="V54" s="94">
        <v>132</v>
      </c>
    </row>
    <row r="55" spans="1:22" ht="12.75">
      <c r="A55" s="92" t="s">
        <v>46</v>
      </c>
      <c r="B55" s="93" t="s">
        <v>97</v>
      </c>
      <c r="D55" s="92">
        <v>1</v>
      </c>
      <c r="E55" s="92">
        <v>1</v>
      </c>
      <c r="F55" s="92">
        <v>5</v>
      </c>
      <c r="G55" s="92">
        <v>2</v>
      </c>
      <c r="H55" s="92">
        <v>1</v>
      </c>
      <c r="I55" s="92">
        <v>0</v>
      </c>
      <c r="J55" s="92">
        <v>5</v>
      </c>
      <c r="K55" s="92">
        <v>2</v>
      </c>
      <c r="L55" s="92">
        <v>5</v>
      </c>
      <c r="M55" s="92">
        <v>17</v>
      </c>
      <c r="N55" s="92">
        <v>7</v>
      </c>
      <c r="O55" s="92">
        <v>8</v>
      </c>
      <c r="P55" s="92">
        <v>1</v>
      </c>
      <c r="Q55" s="92">
        <v>5</v>
      </c>
      <c r="R55" s="92">
        <v>9</v>
      </c>
      <c r="S55" s="92">
        <v>6</v>
      </c>
      <c r="T55" s="92">
        <v>0</v>
      </c>
      <c r="U55" s="92">
        <v>0</v>
      </c>
      <c r="V55" s="94">
        <v>120</v>
      </c>
    </row>
    <row r="56" spans="1:22" ht="12.75">
      <c r="A56" s="92" t="s">
        <v>45</v>
      </c>
      <c r="B56" s="93" t="s">
        <v>100</v>
      </c>
      <c r="D56" s="92">
        <v>1</v>
      </c>
      <c r="E56" s="92">
        <v>6</v>
      </c>
      <c r="F56" s="92">
        <v>5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1</v>
      </c>
      <c r="M56" s="92">
        <v>3</v>
      </c>
      <c r="N56" s="92">
        <v>0</v>
      </c>
      <c r="O56" s="92">
        <v>1</v>
      </c>
      <c r="P56" s="92">
        <v>1</v>
      </c>
      <c r="Q56" s="92">
        <v>5</v>
      </c>
      <c r="R56" s="92">
        <v>6</v>
      </c>
      <c r="S56" s="92">
        <v>0</v>
      </c>
      <c r="T56" s="92">
        <v>0</v>
      </c>
      <c r="U56" s="92">
        <v>0</v>
      </c>
      <c r="V56" s="94">
        <v>89</v>
      </c>
    </row>
    <row r="57" spans="1:22" ht="12.75">
      <c r="A57" s="92" t="s">
        <v>44</v>
      </c>
      <c r="B57" s="93" t="s">
        <v>98</v>
      </c>
      <c r="D57" s="92">
        <v>2</v>
      </c>
      <c r="E57" s="92">
        <v>3</v>
      </c>
      <c r="F57" s="92">
        <v>2</v>
      </c>
      <c r="G57" s="92">
        <v>0</v>
      </c>
      <c r="H57" s="92">
        <v>2</v>
      </c>
      <c r="I57" s="92">
        <v>5</v>
      </c>
      <c r="J57" s="92">
        <v>3</v>
      </c>
      <c r="K57" s="92">
        <v>2</v>
      </c>
      <c r="L57" s="92">
        <v>1</v>
      </c>
      <c r="M57" s="92">
        <v>2</v>
      </c>
      <c r="N57" s="92">
        <v>1</v>
      </c>
      <c r="O57" s="92">
        <v>0</v>
      </c>
      <c r="P57" s="92">
        <v>0</v>
      </c>
      <c r="Q57" s="92">
        <v>2</v>
      </c>
      <c r="R57" s="92">
        <v>3</v>
      </c>
      <c r="S57" s="92">
        <v>0</v>
      </c>
      <c r="T57" s="92">
        <v>0</v>
      </c>
      <c r="U57" s="92">
        <v>0</v>
      </c>
      <c r="V57" s="94">
        <v>128</v>
      </c>
    </row>
    <row r="58" spans="1:22" ht="12.75">
      <c r="A58" s="92" t="s">
        <v>45</v>
      </c>
      <c r="B58" s="93" t="s">
        <v>99</v>
      </c>
      <c r="D58" s="92">
        <v>0</v>
      </c>
      <c r="E58" s="92">
        <v>3</v>
      </c>
      <c r="F58" s="92">
        <v>0</v>
      </c>
      <c r="G58" s="92">
        <v>0</v>
      </c>
      <c r="H58" s="92">
        <v>0</v>
      </c>
      <c r="I58" s="92">
        <v>0</v>
      </c>
      <c r="J58" s="92">
        <v>2</v>
      </c>
      <c r="K58" s="92">
        <v>0</v>
      </c>
      <c r="L58" s="92">
        <v>5</v>
      </c>
      <c r="M58" s="92">
        <v>5</v>
      </c>
      <c r="N58" s="92">
        <v>0</v>
      </c>
      <c r="O58" s="92">
        <v>4</v>
      </c>
      <c r="P58" s="92">
        <v>1</v>
      </c>
      <c r="Q58" s="92">
        <v>2</v>
      </c>
      <c r="R58" s="92">
        <v>2</v>
      </c>
      <c r="S58" s="92">
        <v>2</v>
      </c>
      <c r="T58" s="92">
        <v>0</v>
      </c>
      <c r="U58" s="92">
        <v>0</v>
      </c>
      <c r="V58" s="94">
        <v>45</v>
      </c>
    </row>
    <row r="59" spans="1:22" ht="12.75">
      <c r="A59" s="132" t="s">
        <v>45</v>
      </c>
      <c r="B59" s="133" t="s">
        <v>86</v>
      </c>
      <c r="C59" s="133"/>
      <c r="D59" s="134">
        <v>0</v>
      </c>
      <c r="E59" s="134">
        <v>4</v>
      </c>
      <c r="F59" s="134">
        <v>9</v>
      </c>
      <c r="G59" s="134">
        <v>2</v>
      </c>
      <c r="H59" s="134">
        <v>0</v>
      </c>
      <c r="I59" s="134">
        <v>1</v>
      </c>
      <c r="J59" s="134">
        <v>8</v>
      </c>
      <c r="K59" s="134">
        <v>4</v>
      </c>
      <c r="L59" s="134">
        <v>7</v>
      </c>
      <c r="M59" s="134">
        <v>11</v>
      </c>
      <c r="N59" s="134">
        <v>3</v>
      </c>
      <c r="O59" s="134">
        <v>9</v>
      </c>
      <c r="P59" s="134">
        <v>3</v>
      </c>
      <c r="Q59" s="134">
        <v>7</v>
      </c>
      <c r="R59" s="134">
        <v>5</v>
      </c>
      <c r="S59" s="134">
        <v>10</v>
      </c>
      <c r="T59" s="134">
        <v>1</v>
      </c>
      <c r="U59" s="134">
        <v>0</v>
      </c>
      <c r="V59" s="135">
        <v>126</v>
      </c>
    </row>
    <row r="60" spans="1:22" ht="12.75">
      <c r="A60" s="132" t="s">
        <v>46</v>
      </c>
      <c r="B60" s="133" t="s">
        <v>88</v>
      </c>
      <c r="C60" s="133"/>
      <c r="D60" s="134">
        <v>1</v>
      </c>
      <c r="E60" s="134">
        <v>2</v>
      </c>
      <c r="F60" s="134">
        <v>0</v>
      </c>
      <c r="G60" s="134">
        <v>2</v>
      </c>
      <c r="H60" s="134">
        <v>0</v>
      </c>
      <c r="I60" s="134">
        <v>0</v>
      </c>
      <c r="J60" s="134">
        <v>0</v>
      </c>
      <c r="K60" s="134">
        <v>1</v>
      </c>
      <c r="L60" s="134">
        <v>2</v>
      </c>
      <c r="M60" s="134">
        <v>8</v>
      </c>
      <c r="N60" s="134">
        <v>0</v>
      </c>
      <c r="O60" s="134">
        <v>4</v>
      </c>
      <c r="P60" s="134">
        <v>3</v>
      </c>
      <c r="Q60" s="134">
        <v>3</v>
      </c>
      <c r="R60" s="134">
        <v>2</v>
      </c>
      <c r="S60" s="134">
        <v>2</v>
      </c>
      <c r="T60" s="134">
        <v>0</v>
      </c>
      <c r="U60" s="134">
        <v>0</v>
      </c>
      <c r="V60" s="135">
        <v>80</v>
      </c>
    </row>
    <row r="61" spans="1:22" ht="12.75">
      <c r="A61" s="132" t="s">
        <v>46</v>
      </c>
      <c r="B61" s="133" t="s">
        <v>90</v>
      </c>
      <c r="C61" s="133"/>
      <c r="D61" s="134">
        <v>0</v>
      </c>
      <c r="E61" s="134">
        <v>4</v>
      </c>
      <c r="F61" s="134">
        <v>6</v>
      </c>
      <c r="G61" s="134">
        <v>1</v>
      </c>
      <c r="H61" s="134">
        <v>0</v>
      </c>
      <c r="I61" s="134">
        <v>1</v>
      </c>
      <c r="J61" s="134">
        <v>2</v>
      </c>
      <c r="K61" s="134">
        <v>2</v>
      </c>
      <c r="L61" s="134">
        <v>6</v>
      </c>
      <c r="M61" s="134">
        <v>3</v>
      </c>
      <c r="N61" s="134">
        <v>5</v>
      </c>
      <c r="O61" s="134">
        <v>5</v>
      </c>
      <c r="P61" s="134">
        <v>0</v>
      </c>
      <c r="Q61" s="134">
        <v>1</v>
      </c>
      <c r="R61" s="134">
        <v>5</v>
      </c>
      <c r="S61" s="134">
        <v>4</v>
      </c>
      <c r="T61" s="134">
        <v>0</v>
      </c>
      <c r="U61" s="134">
        <v>0</v>
      </c>
      <c r="V61" s="135">
        <v>76</v>
      </c>
    </row>
    <row r="62" spans="1:22" ht="12.75">
      <c r="A62" s="132" t="s">
        <v>46</v>
      </c>
      <c r="B62" s="133" t="s">
        <v>91</v>
      </c>
      <c r="C62" s="133"/>
      <c r="D62" s="134">
        <v>2</v>
      </c>
      <c r="E62" s="134">
        <v>4</v>
      </c>
      <c r="F62" s="134">
        <v>6</v>
      </c>
      <c r="G62" s="134">
        <v>2</v>
      </c>
      <c r="H62" s="134">
        <v>3</v>
      </c>
      <c r="I62" s="134">
        <v>0</v>
      </c>
      <c r="J62" s="134">
        <v>2</v>
      </c>
      <c r="K62" s="134">
        <v>2</v>
      </c>
      <c r="L62" s="134">
        <v>4</v>
      </c>
      <c r="M62" s="134">
        <v>14</v>
      </c>
      <c r="N62" s="134">
        <v>6</v>
      </c>
      <c r="O62" s="134">
        <v>4</v>
      </c>
      <c r="P62" s="134">
        <v>2</v>
      </c>
      <c r="Q62" s="134">
        <v>5</v>
      </c>
      <c r="R62" s="134">
        <v>7</v>
      </c>
      <c r="S62" s="134">
        <v>6</v>
      </c>
      <c r="T62" s="134">
        <v>0</v>
      </c>
      <c r="U62" s="134">
        <v>0</v>
      </c>
      <c r="V62" s="135">
        <v>165</v>
      </c>
    </row>
    <row r="63" spans="1:22" ht="12.75">
      <c r="A63" s="132" t="s">
        <v>44</v>
      </c>
      <c r="B63" s="133" t="s">
        <v>92</v>
      </c>
      <c r="C63" s="133"/>
      <c r="D63" s="134">
        <v>0</v>
      </c>
      <c r="E63" s="134">
        <v>1</v>
      </c>
      <c r="F63" s="134">
        <v>2</v>
      </c>
      <c r="G63" s="134">
        <v>0</v>
      </c>
      <c r="H63" s="134">
        <v>0</v>
      </c>
      <c r="I63" s="134">
        <v>0</v>
      </c>
      <c r="J63" s="134">
        <v>0</v>
      </c>
      <c r="K63" s="134">
        <v>1</v>
      </c>
      <c r="L63" s="134">
        <v>0</v>
      </c>
      <c r="M63" s="134">
        <v>3</v>
      </c>
      <c r="N63" s="134">
        <v>0</v>
      </c>
      <c r="O63" s="134">
        <v>0</v>
      </c>
      <c r="P63" s="134">
        <v>0</v>
      </c>
      <c r="Q63" s="134">
        <v>1</v>
      </c>
      <c r="R63" s="134">
        <v>0</v>
      </c>
      <c r="S63" s="134">
        <v>0</v>
      </c>
      <c r="T63" s="134">
        <v>0</v>
      </c>
      <c r="U63" s="134">
        <v>0</v>
      </c>
      <c r="V63" s="135">
        <v>41</v>
      </c>
    </row>
    <row r="64" spans="1:22" ht="12.75">
      <c r="A64" s="132" t="s">
        <v>44</v>
      </c>
      <c r="B64" s="133" t="s">
        <v>94</v>
      </c>
      <c r="C64" s="133"/>
      <c r="D64" s="134">
        <v>0</v>
      </c>
      <c r="E64" s="134">
        <v>3</v>
      </c>
      <c r="F64" s="134">
        <v>1</v>
      </c>
      <c r="G64" s="134">
        <v>1</v>
      </c>
      <c r="H64" s="134">
        <v>0</v>
      </c>
      <c r="I64" s="134">
        <v>1</v>
      </c>
      <c r="J64" s="134">
        <v>1</v>
      </c>
      <c r="K64" s="134">
        <v>0</v>
      </c>
      <c r="L64" s="134">
        <v>1</v>
      </c>
      <c r="M64" s="134">
        <v>3</v>
      </c>
      <c r="N64" s="134">
        <v>0</v>
      </c>
      <c r="O64" s="134">
        <v>1</v>
      </c>
      <c r="P64" s="134">
        <v>1</v>
      </c>
      <c r="Q64" s="134">
        <v>1</v>
      </c>
      <c r="R64" s="134">
        <v>4</v>
      </c>
      <c r="S64" s="134">
        <v>0</v>
      </c>
      <c r="T64" s="134">
        <v>0</v>
      </c>
      <c r="U64" s="134">
        <v>0</v>
      </c>
      <c r="V64" s="135">
        <v>46</v>
      </c>
    </row>
    <row r="65" spans="1:22" ht="12.75">
      <c r="A65" s="132" t="s">
        <v>45</v>
      </c>
      <c r="B65" s="133" t="s">
        <v>95</v>
      </c>
      <c r="C65" s="133"/>
      <c r="D65" s="134">
        <v>1</v>
      </c>
      <c r="E65" s="134">
        <v>0</v>
      </c>
      <c r="F65" s="134">
        <v>2</v>
      </c>
      <c r="G65" s="134">
        <v>4</v>
      </c>
      <c r="H65" s="134">
        <v>1</v>
      </c>
      <c r="I65" s="134">
        <v>2</v>
      </c>
      <c r="J65" s="134">
        <v>0</v>
      </c>
      <c r="K65" s="134">
        <v>0</v>
      </c>
      <c r="L65" s="134">
        <v>1</v>
      </c>
      <c r="M65" s="134">
        <v>4</v>
      </c>
      <c r="N65" s="134">
        <v>3</v>
      </c>
      <c r="O65" s="134">
        <v>4</v>
      </c>
      <c r="P65" s="134">
        <v>0</v>
      </c>
      <c r="Q65" s="134">
        <v>0</v>
      </c>
      <c r="R65" s="134">
        <v>1</v>
      </c>
      <c r="S65" s="134">
        <v>1</v>
      </c>
      <c r="T65" s="134">
        <v>0</v>
      </c>
      <c r="U65" s="134">
        <v>0</v>
      </c>
      <c r="V65" s="135">
        <v>33</v>
      </c>
    </row>
    <row r="66" spans="1:22" ht="12.75">
      <c r="A66" s="132" t="s">
        <v>45</v>
      </c>
      <c r="B66" s="133" t="s">
        <v>96</v>
      </c>
      <c r="C66" s="133"/>
      <c r="D66" s="134">
        <v>1</v>
      </c>
      <c r="E66" s="134">
        <v>4</v>
      </c>
      <c r="F66" s="134">
        <v>0</v>
      </c>
      <c r="G66" s="134">
        <v>0</v>
      </c>
      <c r="H66" s="134">
        <v>0</v>
      </c>
      <c r="I66" s="134">
        <v>4</v>
      </c>
      <c r="J66" s="134">
        <v>2</v>
      </c>
      <c r="K66" s="134">
        <v>3</v>
      </c>
      <c r="L66" s="134">
        <v>1</v>
      </c>
      <c r="M66" s="134">
        <v>9</v>
      </c>
      <c r="N66" s="134">
        <v>2</v>
      </c>
      <c r="O66" s="134">
        <v>11</v>
      </c>
      <c r="P66" s="134">
        <v>1</v>
      </c>
      <c r="Q66" s="134">
        <v>1</v>
      </c>
      <c r="R66" s="134">
        <v>4</v>
      </c>
      <c r="S66" s="134">
        <v>4</v>
      </c>
      <c r="T66" s="134">
        <v>0</v>
      </c>
      <c r="U66" s="134">
        <v>1</v>
      </c>
      <c r="V66" s="135">
        <v>95</v>
      </c>
    </row>
    <row r="67" spans="1:22" ht="12.75">
      <c r="A67" s="132" t="s">
        <v>44</v>
      </c>
      <c r="B67" s="133" t="s">
        <v>100</v>
      </c>
      <c r="C67" s="133"/>
      <c r="D67" s="134">
        <v>4</v>
      </c>
      <c r="E67" s="134">
        <v>8</v>
      </c>
      <c r="F67" s="134">
        <v>6</v>
      </c>
      <c r="G67" s="134">
        <v>1</v>
      </c>
      <c r="H67" s="134">
        <v>1</v>
      </c>
      <c r="I67" s="134">
        <v>1</v>
      </c>
      <c r="J67" s="134">
        <v>5</v>
      </c>
      <c r="K67" s="134">
        <v>2</v>
      </c>
      <c r="L67" s="134">
        <v>1</v>
      </c>
      <c r="M67" s="134">
        <v>4</v>
      </c>
      <c r="N67" s="134">
        <v>1</v>
      </c>
      <c r="O67" s="134">
        <v>0</v>
      </c>
      <c r="P67" s="134">
        <v>0</v>
      </c>
      <c r="Q67" s="134">
        <v>4</v>
      </c>
      <c r="R67" s="134">
        <v>1</v>
      </c>
      <c r="S67" s="134">
        <v>1</v>
      </c>
      <c r="T67" s="134">
        <v>0</v>
      </c>
      <c r="U67" s="134">
        <v>0</v>
      </c>
      <c r="V67" s="135">
        <v>165</v>
      </c>
    </row>
    <row r="68" spans="1:22" ht="12.75">
      <c r="A68" s="132" t="s">
        <v>44</v>
      </c>
      <c r="B68" s="133" t="s">
        <v>98</v>
      </c>
      <c r="C68" s="133"/>
      <c r="D68" s="134">
        <v>2</v>
      </c>
      <c r="E68" s="134">
        <v>0</v>
      </c>
      <c r="F68" s="134">
        <v>4</v>
      </c>
      <c r="G68" s="134">
        <v>1</v>
      </c>
      <c r="H68" s="134">
        <v>0</v>
      </c>
      <c r="I68" s="134">
        <v>0</v>
      </c>
      <c r="J68" s="134">
        <v>0</v>
      </c>
      <c r="K68" s="134">
        <v>1</v>
      </c>
      <c r="L68" s="134">
        <v>0</v>
      </c>
      <c r="M68" s="134">
        <v>2</v>
      </c>
      <c r="N68" s="134">
        <v>0</v>
      </c>
      <c r="O68" s="134">
        <v>0</v>
      </c>
      <c r="P68" s="134">
        <v>0</v>
      </c>
      <c r="Q68" s="134">
        <v>0</v>
      </c>
      <c r="R68" s="134">
        <v>2</v>
      </c>
      <c r="S68" s="134">
        <v>0</v>
      </c>
      <c r="T68" s="134">
        <v>0</v>
      </c>
      <c r="U68" s="134">
        <v>0</v>
      </c>
      <c r="V68" s="135">
        <v>85</v>
      </c>
    </row>
    <row r="69" spans="1:22" ht="12.75">
      <c r="A69" s="132" t="s">
        <v>46</v>
      </c>
      <c r="B69" s="133" t="s">
        <v>99</v>
      </c>
      <c r="C69" s="133"/>
      <c r="D69" s="134">
        <v>1</v>
      </c>
      <c r="E69" s="134">
        <v>0</v>
      </c>
      <c r="F69" s="134">
        <v>4</v>
      </c>
      <c r="G69" s="134">
        <v>1</v>
      </c>
      <c r="H69" s="134">
        <v>2</v>
      </c>
      <c r="I69" s="134">
        <v>1</v>
      </c>
      <c r="J69" s="134">
        <v>0</v>
      </c>
      <c r="K69" s="134">
        <v>1</v>
      </c>
      <c r="L69" s="134">
        <v>1</v>
      </c>
      <c r="M69" s="134">
        <v>1</v>
      </c>
      <c r="N69" s="134">
        <v>4</v>
      </c>
      <c r="O69" s="134">
        <v>4</v>
      </c>
      <c r="P69" s="134">
        <v>0</v>
      </c>
      <c r="Q69" s="134">
        <v>4</v>
      </c>
      <c r="R69" s="134">
        <v>5</v>
      </c>
      <c r="S69" s="134">
        <v>3</v>
      </c>
      <c r="T69" s="134">
        <v>0</v>
      </c>
      <c r="U69" s="134">
        <v>1</v>
      </c>
      <c r="V69" s="135">
        <v>78</v>
      </c>
    </row>
    <row r="70" spans="1:22" ht="12.75">
      <c r="A70" s="132" t="s">
        <v>44</v>
      </c>
      <c r="B70" s="133" t="s">
        <v>86</v>
      </c>
      <c r="C70" s="133"/>
      <c r="D70" s="134">
        <v>0</v>
      </c>
      <c r="E70" s="134">
        <v>6</v>
      </c>
      <c r="F70" s="134">
        <v>1</v>
      </c>
      <c r="G70" s="134">
        <v>0</v>
      </c>
      <c r="H70" s="134">
        <v>0</v>
      </c>
      <c r="I70" s="134">
        <v>2</v>
      </c>
      <c r="J70" s="134">
        <v>1</v>
      </c>
      <c r="K70" s="134">
        <v>1</v>
      </c>
      <c r="L70" s="134">
        <v>0</v>
      </c>
      <c r="M70" s="134">
        <v>5</v>
      </c>
      <c r="N70" s="134">
        <v>1</v>
      </c>
      <c r="O70" s="134">
        <v>3</v>
      </c>
      <c r="P70" s="134">
        <v>1</v>
      </c>
      <c r="Q70" s="134">
        <v>4</v>
      </c>
      <c r="R70" s="134">
        <v>3</v>
      </c>
      <c r="S70" s="134">
        <v>1</v>
      </c>
      <c r="T70" s="134">
        <v>0</v>
      </c>
      <c r="U70" s="134">
        <v>0</v>
      </c>
      <c r="V70" s="135">
        <v>80</v>
      </c>
    </row>
    <row r="71" spans="1:22" ht="12.75">
      <c r="A71" s="132" t="s">
        <v>44</v>
      </c>
      <c r="B71" s="133" t="s">
        <v>87</v>
      </c>
      <c r="C71" s="133"/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134">
        <v>0</v>
      </c>
      <c r="Q71" s="134">
        <v>0</v>
      </c>
      <c r="R71" s="134">
        <v>0</v>
      </c>
      <c r="S71" s="134">
        <v>0</v>
      </c>
      <c r="T71" s="134">
        <v>0</v>
      </c>
      <c r="U71" s="134">
        <v>0</v>
      </c>
      <c r="V71" s="135">
        <v>1</v>
      </c>
    </row>
    <row r="72" spans="1:22" ht="12.75">
      <c r="A72" s="132" t="s">
        <v>46</v>
      </c>
      <c r="B72" s="133" t="s">
        <v>88</v>
      </c>
      <c r="C72" s="133"/>
      <c r="D72" s="134">
        <v>0</v>
      </c>
      <c r="E72" s="134">
        <v>5</v>
      </c>
      <c r="F72" s="134">
        <v>1</v>
      </c>
      <c r="G72" s="134">
        <v>0</v>
      </c>
      <c r="H72" s="134">
        <v>1</v>
      </c>
      <c r="I72" s="134">
        <v>2</v>
      </c>
      <c r="J72" s="134">
        <v>2</v>
      </c>
      <c r="K72" s="134">
        <v>1</v>
      </c>
      <c r="L72" s="134">
        <v>4</v>
      </c>
      <c r="M72" s="134">
        <v>12</v>
      </c>
      <c r="N72" s="134">
        <v>1</v>
      </c>
      <c r="O72" s="134">
        <v>0</v>
      </c>
      <c r="P72" s="134">
        <v>0</v>
      </c>
      <c r="Q72" s="134">
        <v>6</v>
      </c>
      <c r="R72" s="134">
        <v>6</v>
      </c>
      <c r="S72" s="134">
        <v>1</v>
      </c>
      <c r="T72" s="134">
        <v>0</v>
      </c>
      <c r="U72" s="134">
        <v>0</v>
      </c>
      <c r="V72" s="135">
        <v>84</v>
      </c>
    </row>
    <row r="73" spans="1:22" ht="12.75">
      <c r="A73" s="132" t="s">
        <v>46</v>
      </c>
      <c r="B73" s="133" t="s">
        <v>89</v>
      </c>
      <c r="C73" s="133"/>
      <c r="D73" s="134">
        <v>0</v>
      </c>
      <c r="E73" s="134">
        <v>2</v>
      </c>
      <c r="F73" s="134">
        <v>1</v>
      </c>
      <c r="G73" s="134">
        <v>0</v>
      </c>
      <c r="H73" s="134">
        <v>0</v>
      </c>
      <c r="I73" s="134">
        <v>1</v>
      </c>
      <c r="J73" s="134">
        <v>2</v>
      </c>
      <c r="K73" s="134">
        <v>1</v>
      </c>
      <c r="L73" s="134">
        <v>0</v>
      </c>
      <c r="M73" s="134">
        <v>4</v>
      </c>
      <c r="N73" s="134">
        <v>1</v>
      </c>
      <c r="O73" s="134">
        <v>0</v>
      </c>
      <c r="P73" s="134">
        <v>2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5">
        <v>57</v>
      </c>
    </row>
    <row r="74" spans="1:22" ht="12.75">
      <c r="A74" s="132" t="s">
        <v>45</v>
      </c>
      <c r="B74" s="133" t="s">
        <v>90</v>
      </c>
      <c r="C74" s="133"/>
      <c r="D74" s="134">
        <v>1</v>
      </c>
      <c r="E74" s="134">
        <v>0</v>
      </c>
      <c r="F74" s="134">
        <v>2</v>
      </c>
      <c r="G74" s="134">
        <v>0</v>
      </c>
      <c r="H74" s="134">
        <v>1</v>
      </c>
      <c r="I74" s="134">
        <v>4</v>
      </c>
      <c r="J74" s="134">
        <v>1</v>
      </c>
      <c r="K74" s="134">
        <v>1</v>
      </c>
      <c r="L74" s="134">
        <v>0</v>
      </c>
      <c r="M74" s="134">
        <v>1</v>
      </c>
      <c r="N74" s="134">
        <v>2</v>
      </c>
      <c r="O74" s="134">
        <v>1</v>
      </c>
      <c r="P74" s="134">
        <v>2</v>
      </c>
      <c r="Q74" s="134">
        <v>4</v>
      </c>
      <c r="R74" s="134">
        <v>0</v>
      </c>
      <c r="S74" s="134">
        <v>0</v>
      </c>
      <c r="T74" s="134">
        <v>1</v>
      </c>
      <c r="U74" s="134">
        <v>1</v>
      </c>
      <c r="V74" s="135">
        <v>27</v>
      </c>
    </row>
    <row r="75" spans="1:22" ht="12.75">
      <c r="A75" s="132" t="s">
        <v>46</v>
      </c>
      <c r="B75" s="133" t="s">
        <v>91</v>
      </c>
      <c r="C75" s="133"/>
      <c r="D75" s="134">
        <v>1</v>
      </c>
      <c r="E75" s="134">
        <v>5</v>
      </c>
      <c r="F75" s="134">
        <v>2</v>
      </c>
      <c r="G75" s="134">
        <v>0</v>
      </c>
      <c r="H75" s="134">
        <v>0</v>
      </c>
      <c r="I75" s="134">
        <v>5</v>
      </c>
      <c r="J75" s="134">
        <v>2</v>
      </c>
      <c r="K75" s="134">
        <v>1</v>
      </c>
      <c r="L75" s="134">
        <v>1</v>
      </c>
      <c r="M75" s="134">
        <v>5</v>
      </c>
      <c r="N75" s="134">
        <v>5</v>
      </c>
      <c r="O75" s="134">
        <v>2</v>
      </c>
      <c r="P75" s="134">
        <v>0</v>
      </c>
      <c r="Q75" s="134">
        <v>8</v>
      </c>
      <c r="R75" s="134">
        <v>5</v>
      </c>
      <c r="S75" s="134">
        <v>1</v>
      </c>
      <c r="T75" s="134">
        <v>0</v>
      </c>
      <c r="U75" s="134">
        <v>0</v>
      </c>
      <c r="V75" s="135">
        <v>93</v>
      </c>
    </row>
    <row r="76" spans="1:22" ht="12.75">
      <c r="A76" s="132" t="s">
        <v>44</v>
      </c>
      <c r="B76" s="133" t="s">
        <v>93</v>
      </c>
      <c r="C76" s="133"/>
      <c r="D76" s="134">
        <v>1</v>
      </c>
      <c r="E76" s="134">
        <v>2</v>
      </c>
      <c r="F76" s="134">
        <v>1</v>
      </c>
      <c r="G76" s="134">
        <v>0</v>
      </c>
      <c r="H76" s="134">
        <v>2</v>
      </c>
      <c r="I76" s="134">
        <v>1</v>
      </c>
      <c r="J76" s="134">
        <v>0</v>
      </c>
      <c r="K76" s="134">
        <v>1</v>
      </c>
      <c r="L76" s="134">
        <v>1</v>
      </c>
      <c r="M76" s="134">
        <v>4</v>
      </c>
      <c r="N76" s="134">
        <v>0</v>
      </c>
      <c r="O76" s="134">
        <v>1</v>
      </c>
      <c r="P76" s="134">
        <v>0</v>
      </c>
      <c r="Q76" s="134">
        <v>1</v>
      </c>
      <c r="R76" s="134">
        <v>1</v>
      </c>
      <c r="S76" s="134">
        <v>0</v>
      </c>
      <c r="T76" s="134">
        <v>0</v>
      </c>
      <c r="U76" s="134">
        <v>0</v>
      </c>
      <c r="V76" s="135">
        <v>72</v>
      </c>
    </row>
    <row r="77" spans="1:22" ht="12.75">
      <c r="A77" s="132" t="s">
        <v>45</v>
      </c>
      <c r="B77" s="133" t="s">
        <v>95</v>
      </c>
      <c r="C77" s="133"/>
      <c r="D77" s="134">
        <v>2</v>
      </c>
      <c r="E77" s="134">
        <v>0</v>
      </c>
      <c r="F77" s="134">
        <v>0</v>
      </c>
      <c r="G77" s="134">
        <v>0</v>
      </c>
      <c r="H77" s="134">
        <v>0</v>
      </c>
      <c r="I77" s="134">
        <v>3</v>
      </c>
      <c r="J77" s="134">
        <v>1</v>
      </c>
      <c r="K77" s="134">
        <v>0</v>
      </c>
      <c r="L77" s="134">
        <v>1</v>
      </c>
      <c r="M77" s="134">
        <v>9</v>
      </c>
      <c r="N77" s="134">
        <v>1</v>
      </c>
      <c r="O77" s="134">
        <v>3</v>
      </c>
      <c r="P77" s="134">
        <v>1</v>
      </c>
      <c r="Q77" s="134">
        <v>2</v>
      </c>
      <c r="R77" s="134">
        <v>2</v>
      </c>
      <c r="S77" s="134">
        <v>0</v>
      </c>
      <c r="T77" s="134">
        <v>0</v>
      </c>
      <c r="U77" s="134">
        <v>1</v>
      </c>
      <c r="V77" s="135">
        <v>54</v>
      </c>
    </row>
    <row r="78" spans="1:22" ht="12.75">
      <c r="A78" s="132" t="s">
        <v>45</v>
      </c>
      <c r="B78" s="133" t="s">
        <v>96</v>
      </c>
      <c r="C78" s="133"/>
      <c r="D78" s="134">
        <v>0</v>
      </c>
      <c r="E78" s="134">
        <v>4</v>
      </c>
      <c r="F78" s="134">
        <v>0</v>
      </c>
      <c r="G78" s="134">
        <v>0</v>
      </c>
      <c r="H78" s="134">
        <v>0</v>
      </c>
      <c r="I78" s="134">
        <v>1</v>
      </c>
      <c r="J78" s="134">
        <v>3</v>
      </c>
      <c r="K78" s="134">
        <v>0</v>
      </c>
      <c r="L78" s="134">
        <v>2</v>
      </c>
      <c r="M78" s="134">
        <v>7</v>
      </c>
      <c r="N78" s="134">
        <v>2</v>
      </c>
      <c r="O78" s="134">
        <v>6</v>
      </c>
      <c r="P78" s="134">
        <v>2</v>
      </c>
      <c r="Q78" s="134">
        <v>3</v>
      </c>
      <c r="R78" s="134">
        <v>1</v>
      </c>
      <c r="S78" s="134">
        <v>3</v>
      </c>
      <c r="T78" s="134">
        <v>1</v>
      </c>
      <c r="U78" s="134">
        <v>2</v>
      </c>
      <c r="V78" s="135">
        <v>83</v>
      </c>
    </row>
    <row r="79" spans="1:22" ht="12.75">
      <c r="A79" s="132" t="s">
        <v>46</v>
      </c>
      <c r="B79" s="133" t="s">
        <v>97</v>
      </c>
      <c r="C79" s="133"/>
      <c r="D79" s="134">
        <v>1</v>
      </c>
      <c r="E79" s="134">
        <v>1</v>
      </c>
      <c r="F79" s="134">
        <v>2</v>
      </c>
      <c r="G79" s="134">
        <v>1</v>
      </c>
      <c r="H79" s="134">
        <v>0</v>
      </c>
      <c r="I79" s="134">
        <v>3</v>
      </c>
      <c r="J79" s="134">
        <v>5</v>
      </c>
      <c r="K79" s="134">
        <v>1</v>
      </c>
      <c r="L79" s="134">
        <v>3</v>
      </c>
      <c r="M79" s="134">
        <v>4</v>
      </c>
      <c r="N79" s="134">
        <v>0</v>
      </c>
      <c r="O79" s="134">
        <v>1</v>
      </c>
      <c r="P79" s="134">
        <v>0</v>
      </c>
      <c r="Q79" s="134">
        <v>5</v>
      </c>
      <c r="R79" s="134">
        <v>2</v>
      </c>
      <c r="S79" s="134">
        <v>0</v>
      </c>
      <c r="T79" s="134">
        <v>1</v>
      </c>
      <c r="U79" s="134">
        <v>0</v>
      </c>
      <c r="V79" s="135">
        <v>53</v>
      </c>
    </row>
    <row r="80" spans="1:22" ht="12.75">
      <c r="A80" s="132" t="s">
        <v>44</v>
      </c>
      <c r="B80" s="133" t="s">
        <v>98</v>
      </c>
      <c r="C80" s="133"/>
      <c r="D80" s="134">
        <v>1</v>
      </c>
      <c r="E80" s="134">
        <v>5</v>
      </c>
      <c r="F80" s="134">
        <v>4</v>
      </c>
      <c r="G80" s="134">
        <v>0</v>
      </c>
      <c r="H80" s="134">
        <v>0</v>
      </c>
      <c r="I80" s="134">
        <v>1</v>
      </c>
      <c r="J80" s="134">
        <v>0</v>
      </c>
      <c r="K80" s="134">
        <v>3</v>
      </c>
      <c r="L80" s="134">
        <v>0</v>
      </c>
      <c r="M80" s="134">
        <v>2</v>
      </c>
      <c r="N80" s="134">
        <v>0</v>
      </c>
      <c r="O80" s="134">
        <v>0</v>
      </c>
      <c r="P80" s="134">
        <v>3</v>
      </c>
      <c r="Q80" s="134">
        <v>0</v>
      </c>
      <c r="R80" s="134">
        <v>5</v>
      </c>
      <c r="S80" s="134">
        <v>1</v>
      </c>
      <c r="T80" s="134">
        <v>0</v>
      </c>
      <c r="U80" s="134">
        <v>0</v>
      </c>
      <c r="V80" s="135">
        <v>108</v>
      </c>
    </row>
    <row r="81" spans="1:22" ht="12.75">
      <c r="A81" s="132" t="s">
        <v>45</v>
      </c>
      <c r="B81" s="133" t="s">
        <v>99</v>
      </c>
      <c r="C81" s="133"/>
      <c r="D81" s="134">
        <v>1</v>
      </c>
      <c r="E81" s="134">
        <v>3</v>
      </c>
      <c r="F81" s="134">
        <v>5</v>
      </c>
      <c r="G81" s="134">
        <v>0</v>
      </c>
      <c r="H81" s="134">
        <v>0</v>
      </c>
      <c r="I81" s="134">
        <v>1</v>
      </c>
      <c r="J81" s="134">
        <v>4</v>
      </c>
      <c r="K81" s="134">
        <v>2</v>
      </c>
      <c r="L81" s="134">
        <v>4</v>
      </c>
      <c r="M81" s="134">
        <v>12</v>
      </c>
      <c r="N81" s="134">
        <v>2</v>
      </c>
      <c r="O81" s="134">
        <v>4</v>
      </c>
      <c r="P81" s="134">
        <v>4</v>
      </c>
      <c r="Q81" s="134">
        <v>1</v>
      </c>
      <c r="R81" s="134">
        <v>1</v>
      </c>
      <c r="S81" s="134">
        <v>0</v>
      </c>
      <c r="T81" s="134">
        <v>0</v>
      </c>
      <c r="U81" s="134">
        <v>0</v>
      </c>
      <c r="V81" s="135">
        <v>110</v>
      </c>
    </row>
    <row r="82" spans="1:22" ht="12.75">
      <c r="A82" s="132" t="s">
        <v>45</v>
      </c>
      <c r="B82" s="133" t="s">
        <v>86</v>
      </c>
      <c r="C82" s="133"/>
      <c r="D82" s="134">
        <v>1</v>
      </c>
      <c r="E82" s="134">
        <v>3</v>
      </c>
      <c r="F82" s="134">
        <v>5</v>
      </c>
      <c r="G82" s="134">
        <v>2</v>
      </c>
      <c r="H82" s="134">
        <v>0</v>
      </c>
      <c r="I82" s="134">
        <v>0</v>
      </c>
      <c r="J82" s="134">
        <v>0</v>
      </c>
      <c r="K82" s="134">
        <v>3</v>
      </c>
      <c r="L82" s="134">
        <v>3</v>
      </c>
      <c r="M82" s="134">
        <v>1</v>
      </c>
      <c r="N82" s="134">
        <v>1</v>
      </c>
      <c r="O82" s="134">
        <v>5</v>
      </c>
      <c r="P82" s="134">
        <v>0</v>
      </c>
      <c r="Q82" s="134">
        <v>3</v>
      </c>
      <c r="R82" s="134">
        <v>2</v>
      </c>
      <c r="S82" s="134">
        <v>0</v>
      </c>
      <c r="T82" s="134">
        <v>0</v>
      </c>
      <c r="U82" s="134">
        <v>0</v>
      </c>
      <c r="V82" s="135">
        <v>84</v>
      </c>
    </row>
    <row r="83" spans="1:22" ht="12.75">
      <c r="A83" s="132" t="s">
        <v>46</v>
      </c>
      <c r="B83" s="133" t="s">
        <v>88</v>
      </c>
      <c r="C83" s="133"/>
      <c r="D83" s="134">
        <v>2</v>
      </c>
      <c r="E83" s="134">
        <v>8</v>
      </c>
      <c r="F83" s="134">
        <v>4</v>
      </c>
      <c r="G83" s="134">
        <v>2</v>
      </c>
      <c r="H83" s="134">
        <v>0</v>
      </c>
      <c r="I83" s="134">
        <v>0</v>
      </c>
      <c r="J83" s="134">
        <v>3</v>
      </c>
      <c r="K83" s="134">
        <v>1</v>
      </c>
      <c r="L83" s="134">
        <v>2</v>
      </c>
      <c r="M83" s="134">
        <v>8</v>
      </c>
      <c r="N83" s="134">
        <v>2</v>
      </c>
      <c r="O83" s="134">
        <v>4</v>
      </c>
      <c r="P83" s="134">
        <v>1</v>
      </c>
      <c r="Q83" s="134">
        <v>4</v>
      </c>
      <c r="R83" s="134">
        <v>2</v>
      </c>
      <c r="S83" s="134">
        <v>1</v>
      </c>
      <c r="T83" s="134">
        <v>0</v>
      </c>
      <c r="U83" s="134">
        <v>0</v>
      </c>
      <c r="V83" s="135">
        <v>118</v>
      </c>
    </row>
    <row r="84" spans="1:22" ht="12.75">
      <c r="A84" s="132" t="s">
        <v>46</v>
      </c>
      <c r="B84" s="133" t="s">
        <v>89</v>
      </c>
      <c r="C84" s="133"/>
      <c r="D84" s="134">
        <v>3</v>
      </c>
      <c r="E84" s="134">
        <v>6</v>
      </c>
      <c r="F84" s="134">
        <v>1</v>
      </c>
      <c r="G84" s="134">
        <v>1</v>
      </c>
      <c r="H84" s="134">
        <v>0</v>
      </c>
      <c r="I84" s="134">
        <v>0</v>
      </c>
      <c r="J84" s="134">
        <v>2</v>
      </c>
      <c r="K84" s="134">
        <v>0</v>
      </c>
      <c r="L84" s="134">
        <v>4</v>
      </c>
      <c r="M84" s="134">
        <v>2</v>
      </c>
      <c r="N84" s="134">
        <v>6</v>
      </c>
      <c r="O84" s="134">
        <v>3</v>
      </c>
      <c r="P84" s="134">
        <v>0</v>
      </c>
      <c r="Q84" s="134">
        <v>6</v>
      </c>
      <c r="R84" s="134">
        <v>6</v>
      </c>
      <c r="S84" s="134">
        <v>3</v>
      </c>
      <c r="T84" s="134">
        <v>0</v>
      </c>
      <c r="U84" s="134">
        <v>0</v>
      </c>
      <c r="V84" s="135">
        <v>118</v>
      </c>
    </row>
    <row r="85" spans="1:22" ht="12.75">
      <c r="A85" s="132" t="s">
        <v>44</v>
      </c>
      <c r="B85" s="133" t="s">
        <v>94</v>
      </c>
      <c r="C85" s="133"/>
      <c r="D85" s="134">
        <v>1</v>
      </c>
      <c r="E85" s="134">
        <v>4</v>
      </c>
      <c r="F85" s="134">
        <v>2</v>
      </c>
      <c r="G85" s="134">
        <v>2</v>
      </c>
      <c r="H85" s="134">
        <v>0</v>
      </c>
      <c r="I85" s="134">
        <v>4</v>
      </c>
      <c r="J85" s="134">
        <v>3</v>
      </c>
      <c r="K85" s="134">
        <v>1</v>
      </c>
      <c r="L85" s="134">
        <v>1</v>
      </c>
      <c r="M85" s="134">
        <v>5</v>
      </c>
      <c r="N85" s="134">
        <v>1</v>
      </c>
      <c r="O85" s="134">
        <v>3</v>
      </c>
      <c r="P85" s="134">
        <v>2</v>
      </c>
      <c r="Q85" s="134">
        <v>2</v>
      </c>
      <c r="R85" s="134">
        <v>4</v>
      </c>
      <c r="S85" s="134">
        <v>3</v>
      </c>
      <c r="T85" s="134">
        <v>1</v>
      </c>
      <c r="U85" s="134">
        <v>0</v>
      </c>
      <c r="V85" s="135">
        <v>118</v>
      </c>
    </row>
    <row r="86" spans="1:22" ht="12.75">
      <c r="A86" s="132" t="s">
        <v>45</v>
      </c>
      <c r="B86" s="133" t="s">
        <v>95</v>
      </c>
      <c r="C86" s="133"/>
      <c r="D86" s="134">
        <v>1</v>
      </c>
      <c r="E86" s="134">
        <v>1</v>
      </c>
      <c r="F86" s="134">
        <v>0</v>
      </c>
      <c r="G86" s="134">
        <v>0</v>
      </c>
      <c r="H86" s="134">
        <v>0</v>
      </c>
      <c r="I86" s="134">
        <v>0</v>
      </c>
      <c r="J86" s="134">
        <v>1</v>
      </c>
      <c r="K86" s="134">
        <v>0</v>
      </c>
      <c r="L86" s="134">
        <v>0</v>
      </c>
      <c r="M86" s="134">
        <v>3</v>
      </c>
      <c r="N86" s="134">
        <v>4</v>
      </c>
      <c r="O86" s="134">
        <v>12</v>
      </c>
      <c r="P86" s="134">
        <v>0</v>
      </c>
      <c r="Q86" s="134">
        <v>1</v>
      </c>
      <c r="R86" s="134">
        <v>3</v>
      </c>
      <c r="S86" s="134">
        <v>1</v>
      </c>
      <c r="T86" s="134">
        <v>0</v>
      </c>
      <c r="U86" s="134">
        <v>0</v>
      </c>
      <c r="V86" s="135">
        <v>70</v>
      </c>
    </row>
    <row r="87" spans="1:22" ht="12.75">
      <c r="A87" s="132" t="s">
        <v>44</v>
      </c>
      <c r="B87" s="133" t="s">
        <v>98</v>
      </c>
      <c r="C87" s="133"/>
      <c r="D87" s="134">
        <v>1</v>
      </c>
      <c r="E87" s="134">
        <v>2</v>
      </c>
      <c r="F87" s="134">
        <v>4</v>
      </c>
      <c r="G87" s="134">
        <v>3</v>
      </c>
      <c r="H87" s="134">
        <v>0</v>
      </c>
      <c r="I87" s="134">
        <v>0</v>
      </c>
      <c r="J87" s="134">
        <v>2</v>
      </c>
      <c r="K87" s="134">
        <v>0</v>
      </c>
      <c r="L87" s="134">
        <v>0</v>
      </c>
      <c r="M87" s="134">
        <v>3</v>
      </c>
      <c r="N87" s="134">
        <v>0</v>
      </c>
      <c r="O87" s="134">
        <v>1</v>
      </c>
      <c r="P87" s="134">
        <v>0</v>
      </c>
      <c r="Q87" s="134">
        <v>3</v>
      </c>
      <c r="R87" s="134">
        <v>2</v>
      </c>
      <c r="S87" s="134">
        <v>1</v>
      </c>
      <c r="T87" s="134">
        <v>0</v>
      </c>
      <c r="U87" s="134">
        <v>0</v>
      </c>
      <c r="V87" s="135">
        <v>118</v>
      </c>
    </row>
    <row r="88" spans="1:22" ht="12.75">
      <c r="A88" s="132" t="s">
        <v>45</v>
      </c>
      <c r="B88" s="133" t="s">
        <v>99</v>
      </c>
      <c r="C88" s="133"/>
      <c r="D88" s="134">
        <v>1</v>
      </c>
      <c r="E88" s="134">
        <v>4</v>
      </c>
      <c r="F88" s="134">
        <v>3</v>
      </c>
      <c r="G88" s="134">
        <v>0</v>
      </c>
      <c r="H88" s="134">
        <v>0</v>
      </c>
      <c r="I88" s="134">
        <v>2</v>
      </c>
      <c r="J88" s="134">
        <v>3</v>
      </c>
      <c r="K88" s="134">
        <v>2</v>
      </c>
      <c r="L88" s="134">
        <v>6</v>
      </c>
      <c r="M88" s="134">
        <v>4</v>
      </c>
      <c r="N88" s="134">
        <v>1</v>
      </c>
      <c r="O88" s="134">
        <v>0</v>
      </c>
      <c r="P88" s="134">
        <v>0</v>
      </c>
      <c r="Q88" s="134">
        <v>2</v>
      </c>
      <c r="R88" s="134">
        <v>4</v>
      </c>
      <c r="S88" s="134">
        <v>1</v>
      </c>
      <c r="T88" s="134">
        <v>0</v>
      </c>
      <c r="U88" s="134">
        <v>1</v>
      </c>
      <c r="V88" s="135">
        <v>82</v>
      </c>
    </row>
    <row r="89" spans="1:22" ht="12.75">
      <c r="A89" s="132"/>
      <c r="B89" s="133"/>
      <c r="C89" s="133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5"/>
    </row>
    <row r="90" spans="1:22" ht="12.75">
      <c r="A90" s="132"/>
      <c r="B90" s="133"/>
      <c r="C90" s="133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5"/>
    </row>
    <row r="91" spans="1:22" ht="12.75">
      <c r="A91" s="132"/>
      <c r="B91" s="133"/>
      <c r="C91" s="133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5"/>
    </row>
    <row r="92" spans="1:22" ht="12.75">
      <c r="A92" s="132"/>
      <c r="B92" s="133"/>
      <c r="C92" s="133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5"/>
    </row>
    <row r="93" spans="1:22" ht="12.75">
      <c r="A93" s="132"/>
      <c r="B93" s="133"/>
      <c r="C93" s="133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5"/>
    </row>
    <row r="94" ht="12.75">
      <c r="V94" s="94"/>
    </row>
  </sheetData>
  <sheetProtection password="F4DA" sheet="1" objects="1" scenarios="1"/>
  <mergeCells count="5">
    <mergeCell ref="T1:U1"/>
    <mergeCell ref="D1:G1"/>
    <mergeCell ref="H1:K1"/>
    <mergeCell ref="P1:S1"/>
    <mergeCell ref="L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A28"/>
  <sheetViews>
    <sheetView workbookViewId="0" topLeftCell="A1">
      <selection activeCell="D17" sqref="D17"/>
    </sheetView>
  </sheetViews>
  <sheetFormatPr defaultColWidth="9.140625" defaultRowHeight="12.75"/>
  <cols>
    <col min="1" max="1" width="8.7109375" style="56" customWidth="1"/>
    <col min="2" max="2" width="5.7109375" style="55" customWidth="1"/>
    <col min="3" max="3" width="25.7109375" style="55" customWidth="1"/>
    <col min="4" max="16384" width="9.140625" style="55" customWidth="1"/>
  </cols>
  <sheetData>
    <row r="1" spans="2:27" ht="12.75">
      <c r="B1" s="78"/>
      <c r="C1" s="79"/>
      <c r="D1" s="138" t="s">
        <v>0</v>
      </c>
      <c r="E1" s="138"/>
      <c r="F1" s="138"/>
      <c r="G1" s="138"/>
      <c r="H1" s="138" t="s">
        <v>1</v>
      </c>
      <c r="I1" s="138"/>
      <c r="J1" s="138"/>
      <c r="K1" s="138"/>
      <c r="L1" s="138" t="s">
        <v>2</v>
      </c>
      <c r="M1" s="138"/>
      <c r="N1" s="138"/>
      <c r="O1" s="138"/>
      <c r="P1" s="138" t="s">
        <v>3</v>
      </c>
      <c r="Q1" s="138"/>
      <c r="R1" s="138"/>
      <c r="S1" s="138"/>
      <c r="T1" s="138" t="s">
        <v>4</v>
      </c>
      <c r="U1" s="138"/>
      <c r="V1" s="56"/>
      <c r="W1" s="56"/>
      <c r="X1" s="56"/>
      <c r="Y1" s="56"/>
      <c r="Z1" s="56"/>
      <c r="AA1" s="56"/>
    </row>
    <row r="2" spans="1:27" ht="13.5" thickBot="1">
      <c r="A2" s="56" t="s">
        <v>54</v>
      </c>
      <c r="B2" s="78" t="s">
        <v>55</v>
      </c>
      <c r="C2" s="56" t="s">
        <v>56</v>
      </c>
      <c r="D2" s="79" t="s">
        <v>5</v>
      </c>
      <c r="E2" s="79" t="s">
        <v>6</v>
      </c>
      <c r="F2" s="79" t="s">
        <v>7</v>
      </c>
      <c r="G2" s="79" t="s">
        <v>8</v>
      </c>
      <c r="H2" s="79" t="s">
        <v>5</v>
      </c>
      <c r="I2" s="79" t="s">
        <v>6</v>
      </c>
      <c r="J2" s="79" t="s">
        <v>7</v>
      </c>
      <c r="K2" s="79" t="s">
        <v>8</v>
      </c>
      <c r="L2" s="79" t="s">
        <v>5</v>
      </c>
      <c r="M2" s="79" t="s">
        <v>6</v>
      </c>
      <c r="N2" s="79" t="s">
        <v>7</v>
      </c>
      <c r="O2" s="79" t="s">
        <v>8</v>
      </c>
      <c r="P2" s="79" t="s">
        <v>5</v>
      </c>
      <c r="Q2" s="79" t="s">
        <v>6</v>
      </c>
      <c r="R2" s="79" t="s">
        <v>7</v>
      </c>
      <c r="S2" s="79" t="s">
        <v>8</v>
      </c>
      <c r="T2" s="79" t="s">
        <v>5</v>
      </c>
      <c r="U2" s="79" t="s">
        <v>8</v>
      </c>
      <c r="V2" s="56" t="s">
        <v>33</v>
      </c>
      <c r="W2" s="56" t="s">
        <v>48</v>
      </c>
      <c r="X2" s="56"/>
      <c r="Y2" s="56"/>
      <c r="Z2" s="56"/>
      <c r="AA2" s="56"/>
    </row>
    <row r="3" spans="1:23" ht="12.75">
      <c r="A3" s="125" t="s">
        <v>45</v>
      </c>
      <c r="B3" s="122">
        <v>1</v>
      </c>
      <c r="C3" s="128" t="s">
        <v>86</v>
      </c>
      <c r="D3" s="80">
        <f>SUMIF('incolla dati'!$B$3:$B$65536,$C$3:$C$18,'incolla dati'!D$3:D$65536)</f>
        <v>4</v>
      </c>
      <c r="E3" s="81">
        <f>SUMIF('incolla dati'!$B$3:$B$65536,$C$3:$C$18,'incolla dati'!E$3:E$65536)</f>
        <v>21</v>
      </c>
      <c r="F3" s="81">
        <f>SUMIF('incolla dati'!$B$3:$B$65536,$C$3:$C$18,'incolla dati'!F$3:F$65536)</f>
        <v>23</v>
      </c>
      <c r="G3" s="81">
        <f>SUMIF('incolla dati'!$B$3:$B$65536,$C$3:$C$18,'incolla dati'!G$3:G$65536)</f>
        <v>6</v>
      </c>
      <c r="H3" s="81">
        <f>SUMIF('incolla dati'!$B$3:$B$65536,$C$3:$C$18,'incolla dati'!H$3:H$65536)</f>
        <v>3</v>
      </c>
      <c r="I3" s="81">
        <f>SUMIF('incolla dati'!$B$3:$B$65536,$C$3:$C$18,'incolla dati'!I$3:I$65536)</f>
        <v>13</v>
      </c>
      <c r="J3" s="81">
        <f>SUMIF('incolla dati'!$B$3:$B$65536,$C$3:$C$18,'incolla dati'!J$3:J$65536)</f>
        <v>18</v>
      </c>
      <c r="K3" s="81">
        <f>SUMIF('incolla dati'!$B$3:$B$65536,$C$3:$C$18,'incolla dati'!K$3:K$65536)</f>
        <v>15</v>
      </c>
      <c r="L3" s="81">
        <f>SUMIF('incolla dati'!$B$3:$B$65536,$C$3:$C$18,'incolla dati'!L$3:L$65536)</f>
        <v>18</v>
      </c>
      <c r="M3" s="81">
        <f>SUMIF('incolla dati'!$B$3:$B$65536,$C$3:$C$18,'incolla dati'!M$3:M$65536)</f>
        <v>41</v>
      </c>
      <c r="N3" s="81">
        <f>SUMIF('incolla dati'!$B$3:$B$65536,$C$3:$C$18,'incolla dati'!N$3:N$65536)</f>
        <v>13</v>
      </c>
      <c r="O3" s="81">
        <f>SUMIF('incolla dati'!$B$3:$B$65536,$C$3:$C$18,'incolla dati'!O$3:O$65536)</f>
        <v>38</v>
      </c>
      <c r="P3" s="81">
        <f>SUMIF('incolla dati'!$B$3:$B$65536,$C$3:$C$18,'incolla dati'!P$3:P$65536)</f>
        <v>7</v>
      </c>
      <c r="Q3" s="81">
        <f>SUMIF('incolla dati'!$B$3:$B$65536,$C$3:$C$18,'incolla dati'!Q$3:Q$65536)</f>
        <v>20</v>
      </c>
      <c r="R3" s="81">
        <f>SUMIF('incolla dati'!$B$3:$B$65536,$C$3:$C$18,'incolla dati'!R$3:R$65536)</f>
        <v>27</v>
      </c>
      <c r="S3" s="81">
        <f>SUMIF('incolla dati'!$B$3:$B$65536,$C$3:$C$18,'incolla dati'!S$3:S$65536)</f>
        <v>16</v>
      </c>
      <c r="T3" s="81">
        <f>SUMIF('incolla dati'!$B$3:$B$65536,$C$3:$C$18,'incolla dati'!T$3:T$65536)</f>
        <v>7</v>
      </c>
      <c r="U3" s="81">
        <f>SUMIF('incolla dati'!$B$3:$B$65536,$C$3:$C$18,'incolla dati'!U$3:U$65536)</f>
        <v>3</v>
      </c>
      <c r="V3" s="81">
        <f>SUMIF('incolla dati'!$B$3:$B$65536,$C$3:$C$18,'incolla dati'!V$3:V$65536)</f>
        <v>557</v>
      </c>
      <c r="W3" s="82">
        <f>SUM(L3:O3)</f>
        <v>110</v>
      </c>
    </row>
    <row r="4" spans="1:23" ht="12.75">
      <c r="A4" s="126" t="s">
        <v>44</v>
      </c>
      <c r="B4" s="123">
        <v>2</v>
      </c>
      <c r="C4" s="129" t="s">
        <v>87</v>
      </c>
      <c r="D4" s="83">
        <f>SUMIF('incolla dati'!$B$3:$B$65536,$C$3:$C$18,'incolla dati'!D$3:D$65536)</f>
        <v>1</v>
      </c>
      <c r="E4" s="63">
        <f>SUMIF('incolla dati'!$B$3:$B$65536,$C$3:$C$18,'incolla dati'!E$3:E$65536)</f>
        <v>2</v>
      </c>
      <c r="F4" s="63">
        <f>SUMIF('incolla dati'!$B$3:$B$65536,$C$3:$C$18,'incolla dati'!F$3:F$65536)</f>
        <v>2</v>
      </c>
      <c r="G4" s="63">
        <f>SUMIF('incolla dati'!$B$3:$B$65536,$C$3:$C$18,'incolla dati'!G$3:G$65536)</f>
        <v>1</v>
      </c>
      <c r="H4" s="63">
        <f>SUMIF('incolla dati'!$B$3:$B$65536,$C$3:$C$18,'incolla dati'!H$3:H$65536)</f>
        <v>2</v>
      </c>
      <c r="I4" s="63">
        <f>SUMIF('incolla dati'!$B$3:$B$65536,$C$3:$C$18,'incolla dati'!I$3:I$65536)</f>
        <v>2</v>
      </c>
      <c r="J4" s="63">
        <f>SUMIF('incolla dati'!$B$3:$B$65536,$C$3:$C$18,'incolla dati'!J$3:J$65536)</f>
        <v>3</v>
      </c>
      <c r="K4" s="63">
        <f>SUMIF('incolla dati'!$B$3:$B$65536,$C$3:$C$18,'incolla dati'!K$3:K$65536)</f>
        <v>1</v>
      </c>
      <c r="L4" s="63">
        <f>SUMIF('incolla dati'!$B$3:$B$65536,$C$3:$C$18,'incolla dati'!L$3:L$65536)</f>
        <v>0</v>
      </c>
      <c r="M4" s="63">
        <f>SUMIF('incolla dati'!$B$3:$B$65536,$C$3:$C$18,'incolla dati'!M$3:M$65536)</f>
        <v>1</v>
      </c>
      <c r="N4" s="63">
        <f>SUMIF('incolla dati'!$B$3:$B$65536,$C$3:$C$18,'incolla dati'!N$3:N$65536)</f>
        <v>0</v>
      </c>
      <c r="O4" s="63">
        <f>SUMIF('incolla dati'!$B$3:$B$65536,$C$3:$C$18,'incolla dati'!O$3:O$65536)</f>
        <v>0</v>
      </c>
      <c r="P4" s="63">
        <f>SUMIF('incolla dati'!$B$3:$B$65536,$C$3:$C$18,'incolla dati'!P$3:P$65536)</f>
        <v>0</v>
      </c>
      <c r="Q4" s="63">
        <f>SUMIF('incolla dati'!$B$3:$B$65536,$C$3:$C$18,'incolla dati'!Q$3:Q$65536)</f>
        <v>1</v>
      </c>
      <c r="R4" s="63">
        <f>SUMIF('incolla dati'!$B$3:$B$65536,$C$3:$C$18,'incolla dati'!R$3:R$65536)</f>
        <v>0</v>
      </c>
      <c r="S4" s="63">
        <f>SUMIF('incolla dati'!$B$3:$B$65536,$C$3:$C$18,'incolla dati'!S$3:S$65536)</f>
        <v>2</v>
      </c>
      <c r="T4" s="63">
        <f>SUMIF('incolla dati'!$B$3:$B$65536,$C$3:$C$18,'incolla dati'!T$3:T$65536)</f>
        <v>0</v>
      </c>
      <c r="U4" s="63">
        <f>SUMIF('incolla dati'!$B$3:$B$65536,$C$3:$C$18,'incolla dati'!U$3:U$65536)</f>
        <v>0</v>
      </c>
      <c r="V4" s="63">
        <f>SUMIF('incolla dati'!$B$3:$B$65536,$C$3:$C$18,'incolla dati'!V$3:V$65536)</f>
        <v>115</v>
      </c>
      <c r="W4" s="84">
        <f aca="true" t="shared" si="0" ref="W4:W18">SUM(L4:O4)</f>
        <v>1</v>
      </c>
    </row>
    <row r="5" spans="1:23" ht="12.75">
      <c r="A5" s="126" t="s">
        <v>46</v>
      </c>
      <c r="B5" s="123">
        <v>3</v>
      </c>
      <c r="C5" s="129" t="s">
        <v>88</v>
      </c>
      <c r="D5" s="83">
        <f>SUMIF('incolla dati'!$B$3:$B$65536,$C$3:$C$18,'incolla dati'!D$3:D$65536)</f>
        <v>10</v>
      </c>
      <c r="E5" s="63">
        <f>SUMIF('incolla dati'!$B$3:$B$65536,$C$3:$C$18,'incolla dati'!E$3:E$65536)</f>
        <v>43</v>
      </c>
      <c r="F5" s="63">
        <f>SUMIF('incolla dati'!$B$3:$B$65536,$C$3:$C$18,'incolla dati'!F$3:F$65536)</f>
        <v>26</v>
      </c>
      <c r="G5" s="63">
        <f>SUMIF('incolla dati'!$B$3:$B$65536,$C$3:$C$18,'incolla dati'!G$3:G$65536)</f>
        <v>6</v>
      </c>
      <c r="H5" s="63">
        <f>SUMIF('incolla dati'!$B$3:$B$65536,$C$3:$C$18,'incolla dati'!H$3:H$65536)</f>
        <v>1</v>
      </c>
      <c r="I5" s="63">
        <f>SUMIF('incolla dati'!$B$3:$B$65536,$C$3:$C$18,'incolla dati'!I$3:I$65536)</f>
        <v>12</v>
      </c>
      <c r="J5" s="63">
        <f>SUMIF('incolla dati'!$B$3:$B$65536,$C$3:$C$18,'incolla dati'!J$3:J$65536)</f>
        <v>18</v>
      </c>
      <c r="K5" s="63">
        <f>SUMIF('incolla dati'!$B$3:$B$65536,$C$3:$C$18,'incolla dati'!K$3:K$65536)</f>
        <v>13</v>
      </c>
      <c r="L5" s="63">
        <f>SUMIF('incolla dati'!$B$3:$B$65536,$C$3:$C$18,'incolla dati'!L$3:L$65536)</f>
        <v>16</v>
      </c>
      <c r="M5" s="63">
        <f>SUMIF('incolla dati'!$B$3:$B$65536,$C$3:$C$18,'incolla dati'!M$3:M$65536)</f>
        <v>81</v>
      </c>
      <c r="N5" s="63">
        <f>SUMIF('incolla dati'!$B$3:$B$65536,$C$3:$C$18,'incolla dati'!N$3:N$65536)</f>
        <v>16</v>
      </c>
      <c r="O5" s="63">
        <f>SUMIF('incolla dati'!$B$3:$B$65536,$C$3:$C$18,'incolla dati'!O$3:O$65536)</f>
        <v>27</v>
      </c>
      <c r="P5" s="63">
        <f>SUMIF('incolla dati'!$B$3:$B$65536,$C$3:$C$18,'incolla dati'!P$3:P$65536)</f>
        <v>10</v>
      </c>
      <c r="Q5" s="63">
        <f>SUMIF('incolla dati'!$B$3:$B$65536,$C$3:$C$18,'incolla dati'!Q$3:Q$65536)</f>
        <v>44</v>
      </c>
      <c r="R5" s="63">
        <f>SUMIF('incolla dati'!$B$3:$B$65536,$C$3:$C$18,'incolla dati'!R$3:R$65536)</f>
        <v>36</v>
      </c>
      <c r="S5" s="63">
        <f>SUMIF('incolla dati'!$B$3:$B$65536,$C$3:$C$18,'incolla dati'!S$3:S$65536)</f>
        <v>12</v>
      </c>
      <c r="T5" s="63">
        <f>SUMIF('incolla dati'!$B$3:$B$65536,$C$3:$C$18,'incolla dati'!T$3:T$65536)</f>
        <v>0</v>
      </c>
      <c r="U5" s="63">
        <f>SUMIF('incolla dati'!$B$3:$B$65536,$C$3:$C$18,'incolla dati'!U$3:U$65536)</f>
        <v>0</v>
      </c>
      <c r="V5" s="63">
        <f>SUMIF('incolla dati'!$B$3:$B$65536,$C$3:$C$18,'incolla dati'!V$3:V$65536)</f>
        <v>868</v>
      </c>
      <c r="W5" s="84">
        <f t="shared" si="0"/>
        <v>140</v>
      </c>
    </row>
    <row r="6" spans="1:23" ht="12.75">
      <c r="A6" s="126" t="s">
        <v>46</v>
      </c>
      <c r="B6" s="123">
        <v>4</v>
      </c>
      <c r="C6" s="129" t="s">
        <v>89</v>
      </c>
      <c r="D6" s="83">
        <f>SUMIF('incolla dati'!$B$3:$B$65536,$C$3:$C$18,'incolla dati'!D$3:D$65536)</f>
        <v>3</v>
      </c>
      <c r="E6" s="63">
        <f>SUMIF('incolla dati'!$B$3:$B$65536,$C$3:$C$18,'incolla dati'!E$3:E$65536)</f>
        <v>8</v>
      </c>
      <c r="F6" s="63">
        <f>SUMIF('incolla dati'!$B$3:$B$65536,$C$3:$C$18,'incolla dati'!F$3:F$65536)</f>
        <v>2</v>
      </c>
      <c r="G6" s="63">
        <f>SUMIF('incolla dati'!$B$3:$B$65536,$C$3:$C$18,'incolla dati'!G$3:G$65536)</f>
        <v>1</v>
      </c>
      <c r="H6" s="63">
        <f>SUMIF('incolla dati'!$B$3:$B$65536,$C$3:$C$18,'incolla dati'!H$3:H$65536)</f>
        <v>0</v>
      </c>
      <c r="I6" s="63">
        <f>SUMIF('incolla dati'!$B$3:$B$65536,$C$3:$C$18,'incolla dati'!I$3:I$65536)</f>
        <v>2</v>
      </c>
      <c r="J6" s="63">
        <f>SUMIF('incolla dati'!$B$3:$B$65536,$C$3:$C$18,'incolla dati'!J$3:J$65536)</f>
        <v>4</v>
      </c>
      <c r="K6" s="63">
        <f>SUMIF('incolla dati'!$B$3:$B$65536,$C$3:$C$18,'incolla dati'!K$3:K$65536)</f>
        <v>1</v>
      </c>
      <c r="L6" s="63">
        <f>SUMIF('incolla dati'!$B$3:$B$65536,$C$3:$C$18,'incolla dati'!L$3:L$65536)</f>
        <v>4</v>
      </c>
      <c r="M6" s="63">
        <f>SUMIF('incolla dati'!$B$3:$B$65536,$C$3:$C$18,'incolla dati'!M$3:M$65536)</f>
        <v>8</v>
      </c>
      <c r="N6" s="63">
        <f>SUMIF('incolla dati'!$B$3:$B$65536,$C$3:$C$18,'incolla dati'!N$3:N$65536)</f>
        <v>7</v>
      </c>
      <c r="O6" s="63">
        <f>SUMIF('incolla dati'!$B$3:$B$65536,$C$3:$C$18,'incolla dati'!O$3:O$65536)</f>
        <v>4</v>
      </c>
      <c r="P6" s="63">
        <f>SUMIF('incolla dati'!$B$3:$B$65536,$C$3:$C$18,'incolla dati'!P$3:P$65536)</f>
        <v>2</v>
      </c>
      <c r="Q6" s="63">
        <f>SUMIF('incolla dati'!$B$3:$B$65536,$C$3:$C$18,'incolla dati'!Q$3:Q$65536)</f>
        <v>6</v>
      </c>
      <c r="R6" s="63">
        <f>SUMIF('incolla dati'!$B$3:$B$65536,$C$3:$C$18,'incolla dati'!R$3:R$65536)</f>
        <v>8</v>
      </c>
      <c r="S6" s="63">
        <f>SUMIF('incolla dati'!$B$3:$B$65536,$C$3:$C$18,'incolla dati'!S$3:S$65536)</f>
        <v>4</v>
      </c>
      <c r="T6" s="63">
        <f>SUMIF('incolla dati'!$B$3:$B$65536,$C$3:$C$18,'incolla dati'!T$3:T$65536)</f>
        <v>0</v>
      </c>
      <c r="U6" s="63">
        <f>SUMIF('incolla dati'!$B$3:$B$65536,$C$3:$C$18,'incolla dati'!U$3:U$65536)</f>
        <v>0</v>
      </c>
      <c r="V6" s="63">
        <f>SUMIF('incolla dati'!$B$3:$B$65536,$C$3:$C$18,'incolla dati'!V$3:V$65536)</f>
        <v>257</v>
      </c>
      <c r="W6" s="84">
        <f t="shared" si="0"/>
        <v>23</v>
      </c>
    </row>
    <row r="7" spans="1:23" ht="12.75">
      <c r="A7" s="126" t="s">
        <v>45</v>
      </c>
      <c r="B7" s="123">
        <v>5</v>
      </c>
      <c r="C7" s="129" t="s">
        <v>90</v>
      </c>
      <c r="D7" s="83">
        <f>SUMIF('incolla dati'!$B$3:$B$65536,$C$3:$C$18,'incolla dati'!D$3:D$65536)</f>
        <v>1</v>
      </c>
      <c r="E7" s="63">
        <f>SUMIF('incolla dati'!$B$3:$B$65536,$C$3:$C$18,'incolla dati'!E$3:E$65536)</f>
        <v>17</v>
      </c>
      <c r="F7" s="63">
        <f>SUMIF('incolla dati'!$B$3:$B$65536,$C$3:$C$18,'incolla dati'!F$3:F$65536)</f>
        <v>11</v>
      </c>
      <c r="G7" s="63">
        <f>SUMIF('incolla dati'!$B$3:$B$65536,$C$3:$C$18,'incolla dati'!G$3:G$65536)</f>
        <v>1</v>
      </c>
      <c r="H7" s="63">
        <f>SUMIF('incolla dati'!$B$3:$B$65536,$C$3:$C$18,'incolla dati'!H$3:H$65536)</f>
        <v>1</v>
      </c>
      <c r="I7" s="63">
        <f>SUMIF('incolla dati'!$B$3:$B$65536,$C$3:$C$18,'incolla dati'!I$3:I$65536)</f>
        <v>10</v>
      </c>
      <c r="J7" s="63">
        <f>SUMIF('incolla dati'!$B$3:$B$65536,$C$3:$C$18,'incolla dati'!J$3:J$65536)</f>
        <v>4</v>
      </c>
      <c r="K7" s="63">
        <f>SUMIF('incolla dati'!$B$3:$B$65536,$C$3:$C$18,'incolla dati'!K$3:K$65536)</f>
        <v>4</v>
      </c>
      <c r="L7" s="63">
        <f>SUMIF('incolla dati'!$B$3:$B$65536,$C$3:$C$18,'incolla dati'!L$3:L$65536)</f>
        <v>8</v>
      </c>
      <c r="M7" s="63">
        <f>SUMIF('incolla dati'!$B$3:$B$65536,$C$3:$C$18,'incolla dati'!M$3:M$65536)</f>
        <v>13</v>
      </c>
      <c r="N7" s="63">
        <f>SUMIF('incolla dati'!$B$3:$B$65536,$C$3:$C$18,'incolla dati'!N$3:N$65536)</f>
        <v>8</v>
      </c>
      <c r="O7" s="63">
        <f>SUMIF('incolla dati'!$B$3:$B$65536,$C$3:$C$18,'incolla dati'!O$3:O$65536)</f>
        <v>13</v>
      </c>
      <c r="P7" s="63">
        <f>SUMIF('incolla dati'!$B$3:$B$65536,$C$3:$C$18,'incolla dati'!P$3:P$65536)</f>
        <v>2</v>
      </c>
      <c r="Q7" s="63">
        <f>SUMIF('incolla dati'!$B$3:$B$65536,$C$3:$C$18,'incolla dati'!Q$3:Q$65536)</f>
        <v>9</v>
      </c>
      <c r="R7" s="63">
        <f>SUMIF('incolla dati'!$B$3:$B$65536,$C$3:$C$18,'incolla dati'!R$3:R$65536)</f>
        <v>12</v>
      </c>
      <c r="S7" s="63">
        <f>SUMIF('incolla dati'!$B$3:$B$65536,$C$3:$C$18,'incolla dati'!S$3:S$65536)</f>
        <v>7</v>
      </c>
      <c r="T7" s="63">
        <f>SUMIF('incolla dati'!$B$3:$B$65536,$C$3:$C$18,'incolla dati'!T$3:T$65536)</f>
        <v>2</v>
      </c>
      <c r="U7" s="63">
        <f>SUMIF('incolla dati'!$B$3:$B$65536,$C$3:$C$18,'incolla dati'!U$3:U$65536)</f>
        <v>1</v>
      </c>
      <c r="V7" s="63">
        <f>SUMIF('incolla dati'!$B$3:$B$65536,$C$3:$C$18,'incolla dati'!V$3:V$65536)</f>
        <v>233</v>
      </c>
      <c r="W7" s="84">
        <f t="shared" si="0"/>
        <v>42</v>
      </c>
    </row>
    <row r="8" spans="1:23" ht="12.75">
      <c r="A8" s="126" t="s">
        <v>46</v>
      </c>
      <c r="B8" s="123">
        <v>6</v>
      </c>
      <c r="C8" s="129" t="s">
        <v>91</v>
      </c>
      <c r="D8" s="83">
        <f>SUMIF('incolla dati'!$B$3:$B$65536,$C$3:$C$18,'incolla dati'!D$3:D$65536)</f>
        <v>7</v>
      </c>
      <c r="E8" s="63">
        <f>SUMIF('incolla dati'!$B$3:$B$65536,$C$3:$C$18,'incolla dati'!E$3:E$65536)</f>
        <v>28</v>
      </c>
      <c r="F8" s="63">
        <f>SUMIF('incolla dati'!$B$3:$B$65536,$C$3:$C$18,'incolla dati'!F$3:F$65536)</f>
        <v>15</v>
      </c>
      <c r="G8" s="63">
        <f>SUMIF('incolla dati'!$B$3:$B$65536,$C$3:$C$18,'incolla dati'!G$3:G$65536)</f>
        <v>17</v>
      </c>
      <c r="H8" s="63">
        <f>SUMIF('incolla dati'!$B$3:$B$65536,$C$3:$C$18,'incolla dati'!H$3:H$65536)</f>
        <v>3</v>
      </c>
      <c r="I8" s="63">
        <f>SUMIF('incolla dati'!$B$3:$B$65536,$C$3:$C$18,'incolla dati'!I$3:I$65536)</f>
        <v>10</v>
      </c>
      <c r="J8" s="63">
        <f>SUMIF('incolla dati'!$B$3:$B$65536,$C$3:$C$18,'incolla dati'!J$3:J$65536)</f>
        <v>8</v>
      </c>
      <c r="K8" s="63">
        <f>SUMIF('incolla dati'!$B$3:$B$65536,$C$3:$C$18,'incolla dati'!K$3:K$65536)</f>
        <v>5</v>
      </c>
      <c r="L8" s="63">
        <f>SUMIF('incolla dati'!$B$3:$B$65536,$C$3:$C$18,'incolla dati'!L$3:L$65536)</f>
        <v>18</v>
      </c>
      <c r="M8" s="63">
        <f>SUMIF('incolla dati'!$B$3:$B$65536,$C$3:$C$18,'incolla dati'!M$3:M$65536)</f>
        <v>45</v>
      </c>
      <c r="N8" s="63">
        <f>SUMIF('incolla dati'!$B$3:$B$65536,$C$3:$C$18,'incolla dati'!N$3:N$65536)</f>
        <v>24</v>
      </c>
      <c r="O8" s="63">
        <f>SUMIF('incolla dati'!$B$3:$B$65536,$C$3:$C$18,'incolla dati'!O$3:O$65536)</f>
        <v>19</v>
      </c>
      <c r="P8" s="63">
        <f>SUMIF('incolla dati'!$B$3:$B$65536,$C$3:$C$18,'incolla dati'!P$3:P$65536)</f>
        <v>7</v>
      </c>
      <c r="Q8" s="63">
        <f>SUMIF('incolla dati'!$B$3:$B$65536,$C$3:$C$18,'incolla dati'!Q$3:Q$65536)</f>
        <v>31</v>
      </c>
      <c r="R8" s="63">
        <f>SUMIF('incolla dati'!$B$3:$B$65536,$C$3:$C$18,'incolla dati'!R$3:R$65536)</f>
        <v>32</v>
      </c>
      <c r="S8" s="63">
        <f>SUMIF('incolla dati'!$B$3:$B$65536,$C$3:$C$18,'incolla dati'!S$3:S$65536)</f>
        <v>14</v>
      </c>
      <c r="T8" s="63">
        <f>SUMIF('incolla dati'!$B$3:$B$65536,$C$3:$C$18,'incolla dati'!T$3:T$65536)</f>
        <v>0</v>
      </c>
      <c r="U8" s="63">
        <f>SUMIF('incolla dati'!$B$3:$B$65536,$C$3:$C$18,'incolla dati'!U$3:U$65536)</f>
        <v>0</v>
      </c>
      <c r="V8" s="63">
        <f>SUMIF('incolla dati'!$B$3:$B$65536,$C$3:$C$18,'incolla dati'!V$3:V$65536)</f>
        <v>615</v>
      </c>
      <c r="W8" s="84">
        <f t="shared" si="0"/>
        <v>106</v>
      </c>
    </row>
    <row r="9" spans="1:23" ht="12.75">
      <c r="A9" s="126" t="s">
        <v>44</v>
      </c>
      <c r="B9" s="123">
        <v>7</v>
      </c>
      <c r="C9" s="129" t="s">
        <v>92</v>
      </c>
      <c r="D9" s="83">
        <f>SUMIF('incolla dati'!$B$3:$B$65536,$C$3:$C$18,'incolla dati'!D$3:D$65536)</f>
        <v>4</v>
      </c>
      <c r="E9" s="63">
        <f>SUMIF('incolla dati'!$B$3:$B$65536,$C$3:$C$18,'incolla dati'!E$3:E$65536)</f>
        <v>14</v>
      </c>
      <c r="F9" s="63">
        <f>SUMIF('incolla dati'!$B$3:$B$65536,$C$3:$C$18,'incolla dati'!F$3:F$65536)</f>
        <v>9</v>
      </c>
      <c r="G9" s="63">
        <f>SUMIF('incolla dati'!$B$3:$B$65536,$C$3:$C$18,'incolla dati'!G$3:G$65536)</f>
        <v>4</v>
      </c>
      <c r="H9" s="63">
        <f>SUMIF('incolla dati'!$B$3:$B$65536,$C$3:$C$18,'incolla dati'!H$3:H$65536)</f>
        <v>0</v>
      </c>
      <c r="I9" s="63">
        <f>SUMIF('incolla dati'!$B$3:$B$65536,$C$3:$C$18,'incolla dati'!I$3:I$65536)</f>
        <v>7</v>
      </c>
      <c r="J9" s="63">
        <f>SUMIF('incolla dati'!$B$3:$B$65536,$C$3:$C$18,'incolla dati'!J$3:J$65536)</f>
        <v>4</v>
      </c>
      <c r="K9" s="63">
        <f>SUMIF('incolla dati'!$B$3:$B$65536,$C$3:$C$18,'incolla dati'!K$3:K$65536)</f>
        <v>7</v>
      </c>
      <c r="L9" s="63">
        <f>SUMIF('incolla dati'!$B$3:$B$65536,$C$3:$C$18,'incolla dati'!L$3:L$65536)</f>
        <v>1</v>
      </c>
      <c r="M9" s="63">
        <f>SUMIF('incolla dati'!$B$3:$B$65536,$C$3:$C$18,'incolla dati'!M$3:M$65536)</f>
        <v>6</v>
      </c>
      <c r="N9" s="63">
        <f>SUMIF('incolla dati'!$B$3:$B$65536,$C$3:$C$18,'incolla dati'!N$3:N$65536)</f>
        <v>6</v>
      </c>
      <c r="O9" s="63">
        <f>SUMIF('incolla dati'!$B$3:$B$65536,$C$3:$C$18,'incolla dati'!O$3:O$65536)</f>
        <v>4</v>
      </c>
      <c r="P9" s="63">
        <f>SUMIF('incolla dati'!$B$3:$B$65536,$C$3:$C$18,'incolla dati'!P$3:P$65536)</f>
        <v>2</v>
      </c>
      <c r="Q9" s="63">
        <f>SUMIF('incolla dati'!$B$3:$B$65536,$C$3:$C$18,'incolla dati'!Q$3:Q$65536)</f>
        <v>9</v>
      </c>
      <c r="R9" s="63">
        <f>SUMIF('incolla dati'!$B$3:$B$65536,$C$3:$C$18,'incolla dati'!R$3:R$65536)</f>
        <v>13</v>
      </c>
      <c r="S9" s="63">
        <f>SUMIF('incolla dati'!$B$3:$B$65536,$C$3:$C$18,'incolla dati'!S$3:S$65536)</f>
        <v>5</v>
      </c>
      <c r="T9" s="63">
        <f>SUMIF('incolla dati'!$B$3:$B$65536,$C$3:$C$18,'incolla dati'!T$3:T$65536)</f>
        <v>1</v>
      </c>
      <c r="U9" s="63">
        <f>SUMIF('incolla dati'!$B$3:$B$65536,$C$3:$C$18,'incolla dati'!U$3:U$65536)</f>
        <v>2</v>
      </c>
      <c r="V9" s="63">
        <f>SUMIF('incolla dati'!$B$3:$B$65536,$C$3:$C$18,'incolla dati'!V$3:V$65536)</f>
        <v>350</v>
      </c>
      <c r="W9" s="84">
        <f t="shared" si="0"/>
        <v>17</v>
      </c>
    </row>
    <row r="10" spans="1:23" ht="12.75">
      <c r="A10" s="126" t="s">
        <v>44</v>
      </c>
      <c r="B10" s="123">
        <v>8</v>
      </c>
      <c r="C10" s="129" t="s">
        <v>93</v>
      </c>
      <c r="D10" s="83">
        <f>SUMIF('incolla dati'!$B$3:$B$65536,$C$3:$C$18,'incolla dati'!D$3:D$65536)</f>
        <v>8</v>
      </c>
      <c r="E10" s="63">
        <f>SUMIF('incolla dati'!$B$3:$B$65536,$C$3:$C$18,'incolla dati'!E$3:E$65536)</f>
        <v>16</v>
      </c>
      <c r="F10" s="63">
        <f>SUMIF('incolla dati'!$B$3:$B$65536,$C$3:$C$18,'incolla dati'!F$3:F$65536)</f>
        <v>14</v>
      </c>
      <c r="G10" s="63">
        <f>SUMIF('incolla dati'!$B$3:$B$65536,$C$3:$C$18,'incolla dati'!G$3:G$65536)</f>
        <v>5</v>
      </c>
      <c r="H10" s="63">
        <f>SUMIF('incolla dati'!$B$3:$B$65536,$C$3:$C$18,'incolla dati'!H$3:H$65536)</f>
        <v>2</v>
      </c>
      <c r="I10" s="63">
        <f>SUMIF('incolla dati'!$B$3:$B$65536,$C$3:$C$18,'incolla dati'!I$3:I$65536)</f>
        <v>5</v>
      </c>
      <c r="J10" s="63">
        <f>SUMIF('incolla dati'!$B$3:$B$65536,$C$3:$C$18,'incolla dati'!J$3:J$65536)</f>
        <v>9</v>
      </c>
      <c r="K10" s="63">
        <f>SUMIF('incolla dati'!$B$3:$B$65536,$C$3:$C$18,'incolla dati'!K$3:K$65536)</f>
        <v>3</v>
      </c>
      <c r="L10" s="63">
        <f>SUMIF('incolla dati'!$B$3:$B$65536,$C$3:$C$18,'incolla dati'!L$3:L$65536)</f>
        <v>2</v>
      </c>
      <c r="M10" s="63">
        <f>SUMIF('incolla dati'!$B$3:$B$65536,$C$3:$C$18,'incolla dati'!M$3:M$65536)</f>
        <v>24</v>
      </c>
      <c r="N10" s="63">
        <f>SUMIF('incolla dati'!$B$3:$B$65536,$C$3:$C$18,'incolla dati'!N$3:N$65536)</f>
        <v>1</v>
      </c>
      <c r="O10" s="63">
        <f>SUMIF('incolla dati'!$B$3:$B$65536,$C$3:$C$18,'incolla dati'!O$3:O$65536)</f>
        <v>3</v>
      </c>
      <c r="P10" s="63">
        <f>SUMIF('incolla dati'!$B$3:$B$65536,$C$3:$C$18,'incolla dati'!P$3:P$65536)</f>
        <v>4</v>
      </c>
      <c r="Q10" s="63">
        <f>SUMIF('incolla dati'!$B$3:$B$65536,$C$3:$C$18,'incolla dati'!Q$3:Q$65536)</f>
        <v>17</v>
      </c>
      <c r="R10" s="63">
        <f>SUMIF('incolla dati'!$B$3:$B$65536,$C$3:$C$18,'incolla dati'!R$3:R$65536)</f>
        <v>12</v>
      </c>
      <c r="S10" s="63">
        <f>SUMIF('incolla dati'!$B$3:$B$65536,$C$3:$C$18,'incolla dati'!S$3:S$65536)</f>
        <v>8</v>
      </c>
      <c r="T10" s="63">
        <f>SUMIF('incolla dati'!$B$3:$B$65536,$C$3:$C$18,'incolla dati'!T$3:T$65536)</f>
        <v>0</v>
      </c>
      <c r="U10" s="63">
        <f>SUMIF('incolla dati'!$B$3:$B$65536,$C$3:$C$18,'incolla dati'!U$3:U$65536)</f>
        <v>0</v>
      </c>
      <c r="V10" s="63">
        <f>SUMIF('incolla dati'!$B$3:$B$65536,$C$3:$C$18,'incolla dati'!V$3:V$65536)</f>
        <v>508</v>
      </c>
      <c r="W10" s="84">
        <f t="shared" si="0"/>
        <v>30</v>
      </c>
    </row>
    <row r="11" spans="1:23" ht="12.75">
      <c r="A11" s="126" t="s">
        <v>45</v>
      </c>
      <c r="B11" s="123">
        <v>9</v>
      </c>
      <c r="C11" s="129" t="s">
        <v>100</v>
      </c>
      <c r="D11" s="83">
        <f>SUMIF('incolla dati'!$B$3:$B$65536,$C$3:$C$18,'incolla dati'!D$3:D$65536)</f>
        <v>8</v>
      </c>
      <c r="E11" s="63">
        <f>SUMIF('incolla dati'!$B$3:$B$65536,$C$3:$C$18,'incolla dati'!E$3:E$65536)</f>
        <v>14</v>
      </c>
      <c r="F11" s="63">
        <f>SUMIF('incolla dati'!$B$3:$B$65536,$C$3:$C$18,'incolla dati'!F$3:F$65536)</f>
        <v>13</v>
      </c>
      <c r="G11" s="63">
        <f>SUMIF('incolla dati'!$B$3:$B$65536,$C$3:$C$18,'incolla dati'!G$3:G$65536)</f>
        <v>2</v>
      </c>
      <c r="H11" s="63">
        <f>SUMIF('incolla dati'!$B$3:$B$65536,$C$3:$C$18,'incolla dati'!H$3:H$65536)</f>
        <v>1</v>
      </c>
      <c r="I11" s="63">
        <f>SUMIF('incolla dati'!$B$3:$B$65536,$C$3:$C$18,'incolla dati'!I$3:I$65536)</f>
        <v>2</v>
      </c>
      <c r="J11" s="63">
        <f>SUMIF('incolla dati'!$B$3:$B$65536,$C$3:$C$18,'incolla dati'!J$3:J$65536)</f>
        <v>7</v>
      </c>
      <c r="K11" s="63">
        <f>SUMIF('incolla dati'!$B$3:$B$65536,$C$3:$C$18,'incolla dati'!K$3:K$65536)</f>
        <v>3</v>
      </c>
      <c r="L11" s="63">
        <f>SUMIF('incolla dati'!$B$3:$B$65536,$C$3:$C$18,'incolla dati'!L$3:L$65536)</f>
        <v>5</v>
      </c>
      <c r="M11" s="63">
        <f>SUMIF('incolla dati'!$B$3:$B$65536,$C$3:$C$18,'incolla dati'!M$3:M$65536)</f>
        <v>13</v>
      </c>
      <c r="N11" s="63">
        <f>SUMIF('incolla dati'!$B$3:$B$65536,$C$3:$C$18,'incolla dati'!N$3:N$65536)</f>
        <v>2</v>
      </c>
      <c r="O11" s="63">
        <f>SUMIF('incolla dati'!$B$3:$B$65536,$C$3:$C$18,'incolla dati'!O$3:O$65536)</f>
        <v>3</v>
      </c>
      <c r="P11" s="63">
        <f>SUMIF('incolla dati'!$B$3:$B$65536,$C$3:$C$18,'incolla dati'!P$3:P$65536)</f>
        <v>1</v>
      </c>
      <c r="Q11" s="63">
        <f>SUMIF('incolla dati'!$B$3:$B$65536,$C$3:$C$18,'incolla dati'!Q$3:Q$65536)</f>
        <v>12</v>
      </c>
      <c r="R11" s="63">
        <f>SUMIF('incolla dati'!$B$3:$B$65536,$C$3:$C$18,'incolla dati'!R$3:R$65536)</f>
        <v>10</v>
      </c>
      <c r="S11" s="63">
        <f>SUMIF('incolla dati'!$B$3:$B$65536,$C$3:$C$18,'incolla dati'!S$3:S$65536)</f>
        <v>5</v>
      </c>
      <c r="T11" s="63">
        <f>SUMIF('incolla dati'!$B$3:$B$65536,$C$3:$C$18,'incolla dati'!T$3:T$65536)</f>
        <v>0</v>
      </c>
      <c r="U11" s="63">
        <f>SUMIF('incolla dati'!$B$3:$B$65536,$C$3:$C$18,'incolla dati'!U$3:U$65536)</f>
        <v>0</v>
      </c>
      <c r="V11" s="63">
        <f>SUMIF('incolla dati'!$B$3:$B$65536,$C$3:$C$18,'incolla dati'!V$3:V$65536)</f>
        <v>340</v>
      </c>
      <c r="W11" s="84">
        <f t="shared" si="0"/>
        <v>23</v>
      </c>
    </row>
    <row r="12" spans="1:23" ht="12.75">
      <c r="A12" s="126" t="s">
        <v>45</v>
      </c>
      <c r="B12" s="123">
        <v>10</v>
      </c>
      <c r="C12" s="129" t="s">
        <v>95</v>
      </c>
      <c r="D12" s="83">
        <f>SUMIF('incolla dati'!$B$3:$B$65536,$C$3:$C$18,'incolla dati'!D$3:D$65536)</f>
        <v>9</v>
      </c>
      <c r="E12" s="63">
        <f>SUMIF('incolla dati'!$B$3:$B$65536,$C$3:$C$18,'incolla dati'!E$3:E$65536)</f>
        <v>7</v>
      </c>
      <c r="F12" s="63">
        <f>SUMIF('incolla dati'!$B$3:$B$65536,$C$3:$C$18,'incolla dati'!F$3:F$65536)</f>
        <v>11</v>
      </c>
      <c r="G12" s="63">
        <f>SUMIF('incolla dati'!$B$3:$B$65536,$C$3:$C$18,'incolla dati'!G$3:G$65536)</f>
        <v>7</v>
      </c>
      <c r="H12" s="63">
        <f>SUMIF('incolla dati'!$B$3:$B$65536,$C$3:$C$18,'incolla dati'!H$3:H$65536)</f>
        <v>2</v>
      </c>
      <c r="I12" s="63">
        <f>SUMIF('incolla dati'!$B$3:$B$65536,$C$3:$C$18,'incolla dati'!I$3:I$65536)</f>
        <v>11</v>
      </c>
      <c r="J12" s="63">
        <f>SUMIF('incolla dati'!$B$3:$B$65536,$C$3:$C$18,'incolla dati'!J$3:J$65536)</f>
        <v>7</v>
      </c>
      <c r="K12" s="63">
        <f>SUMIF('incolla dati'!$B$3:$B$65536,$C$3:$C$18,'incolla dati'!K$3:K$65536)</f>
        <v>0</v>
      </c>
      <c r="L12" s="63">
        <f>SUMIF('incolla dati'!$B$3:$B$65536,$C$3:$C$18,'incolla dati'!L$3:L$65536)</f>
        <v>11</v>
      </c>
      <c r="M12" s="63">
        <f>SUMIF('incolla dati'!$B$3:$B$65536,$C$3:$C$18,'incolla dati'!M$3:M$65536)</f>
        <v>37</v>
      </c>
      <c r="N12" s="63">
        <f>SUMIF('incolla dati'!$B$3:$B$65536,$C$3:$C$18,'incolla dati'!N$3:N$65536)</f>
        <v>19</v>
      </c>
      <c r="O12" s="63">
        <f>SUMIF('incolla dati'!$B$3:$B$65536,$C$3:$C$18,'incolla dati'!O$3:O$65536)</f>
        <v>34</v>
      </c>
      <c r="P12" s="63">
        <f>SUMIF('incolla dati'!$B$3:$B$65536,$C$3:$C$18,'incolla dati'!P$3:P$65536)</f>
        <v>2</v>
      </c>
      <c r="Q12" s="63">
        <f>SUMIF('incolla dati'!$B$3:$B$65536,$C$3:$C$18,'incolla dati'!Q$3:Q$65536)</f>
        <v>13</v>
      </c>
      <c r="R12" s="63">
        <f>SUMIF('incolla dati'!$B$3:$B$65536,$C$3:$C$18,'incolla dati'!R$3:R$65536)</f>
        <v>17</v>
      </c>
      <c r="S12" s="63">
        <f>SUMIF('incolla dati'!$B$3:$B$65536,$C$3:$C$18,'incolla dati'!S$3:S$65536)</f>
        <v>8</v>
      </c>
      <c r="T12" s="63">
        <f>SUMIF('incolla dati'!$B$3:$B$65536,$C$3:$C$18,'incolla dati'!T$3:T$65536)</f>
        <v>3</v>
      </c>
      <c r="U12" s="63">
        <f>SUMIF('incolla dati'!$B$3:$B$65536,$C$3:$C$18,'incolla dati'!U$3:U$65536)</f>
        <v>1</v>
      </c>
      <c r="V12" s="63">
        <f>SUMIF('incolla dati'!$B$3:$B$65536,$C$3:$C$18,'incolla dati'!V$3:V$65536)</f>
        <v>392</v>
      </c>
      <c r="W12" s="84">
        <f t="shared" si="0"/>
        <v>101</v>
      </c>
    </row>
    <row r="13" spans="1:23" ht="12.75">
      <c r="A13" s="126" t="s">
        <v>45</v>
      </c>
      <c r="B13" s="123">
        <v>11</v>
      </c>
      <c r="C13" s="129" t="s">
        <v>96</v>
      </c>
      <c r="D13" s="83">
        <f>SUMIF('incolla dati'!$B$3:$B$65536,$C$3:$C$18,'incolla dati'!D$3:D$65536)</f>
        <v>6</v>
      </c>
      <c r="E13" s="63">
        <f>SUMIF('incolla dati'!$B$3:$B$65536,$C$3:$C$18,'incolla dati'!E$3:E$65536)</f>
        <v>22</v>
      </c>
      <c r="F13" s="63">
        <f>SUMIF('incolla dati'!$B$3:$B$65536,$C$3:$C$18,'incolla dati'!F$3:F$65536)</f>
        <v>8</v>
      </c>
      <c r="G13" s="63">
        <f>SUMIF('incolla dati'!$B$3:$B$65536,$C$3:$C$18,'incolla dati'!G$3:G$65536)</f>
        <v>12</v>
      </c>
      <c r="H13" s="63">
        <f>SUMIF('incolla dati'!$B$3:$B$65536,$C$3:$C$18,'incolla dati'!H$3:H$65536)</f>
        <v>0</v>
      </c>
      <c r="I13" s="63">
        <f>SUMIF('incolla dati'!$B$3:$B$65536,$C$3:$C$18,'incolla dati'!I$3:I$65536)</f>
        <v>13</v>
      </c>
      <c r="J13" s="63">
        <f>SUMIF('incolla dati'!$B$3:$B$65536,$C$3:$C$18,'incolla dati'!J$3:J$65536)</f>
        <v>13</v>
      </c>
      <c r="K13" s="63">
        <f>SUMIF('incolla dati'!$B$3:$B$65536,$C$3:$C$18,'incolla dati'!K$3:K$65536)</f>
        <v>7</v>
      </c>
      <c r="L13" s="63">
        <f>SUMIF('incolla dati'!$B$3:$B$65536,$C$3:$C$18,'incolla dati'!L$3:L$65536)</f>
        <v>12</v>
      </c>
      <c r="M13" s="63">
        <f>SUMIF('incolla dati'!$B$3:$B$65536,$C$3:$C$18,'incolla dati'!M$3:M$65536)</f>
        <v>48</v>
      </c>
      <c r="N13" s="63">
        <f>SUMIF('incolla dati'!$B$3:$B$65536,$C$3:$C$18,'incolla dati'!N$3:N$65536)</f>
        <v>13</v>
      </c>
      <c r="O13" s="63">
        <f>SUMIF('incolla dati'!$B$3:$B$65536,$C$3:$C$18,'incolla dati'!O$3:O$65536)</f>
        <v>43</v>
      </c>
      <c r="P13" s="63">
        <f>SUMIF('incolla dati'!$B$3:$B$65536,$C$3:$C$18,'incolla dati'!P$3:P$65536)</f>
        <v>6</v>
      </c>
      <c r="Q13" s="63">
        <f>SUMIF('incolla dati'!$B$3:$B$65536,$C$3:$C$18,'incolla dati'!Q$3:Q$65536)</f>
        <v>18</v>
      </c>
      <c r="R13" s="63">
        <f>SUMIF('incolla dati'!$B$3:$B$65536,$C$3:$C$18,'incolla dati'!R$3:R$65536)</f>
        <v>21</v>
      </c>
      <c r="S13" s="63">
        <f>SUMIF('incolla dati'!$B$3:$B$65536,$C$3:$C$18,'incolla dati'!S$3:S$65536)</f>
        <v>20</v>
      </c>
      <c r="T13" s="63">
        <f>SUMIF('incolla dati'!$B$3:$B$65536,$C$3:$C$18,'incolla dati'!T$3:T$65536)</f>
        <v>3</v>
      </c>
      <c r="U13" s="63">
        <f>SUMIF('incolla dati'!$B$3:$B$65536,$C$3:$C$18,'incolla dati'!U$3:U$65536)</f>
        <v>4</v>
      </c>
      <c r="V13" s="63">
        <f>SUMIF('incolla dati'!$B$3:$B$65536,$C$3:$C$18,'incolla dati'!V$3:V$65536)</f>
        <v>526</v>
      </c>
      <c r="W13" s="84">
        <f t="shared" si="0"/>
        <v>116</v>
      </c>
    </row>
    <row r="14" spans="1:23" ht="12.75">
      <c r="A14" s="126" t="s">
        <v>45</v>
      </c>
      <c r="B14" s="123">
        <v>12</v>
      </c>
      <c r="C14" s="129" t="s">
        <v>97</v>
      </c>
      <c r="D14" s="83">
        <f>SUMIF('incolla dati'!$B$3:$B$65536,$C$3:$C$18,'incolla dati'!D$3:D$65536)</f>
        <v>3</v>
      </c>
      <c r="E14" s="63">
        <f>SUMIF('incolla dati'!$B$3:$B$65536,$C$3:$C$18,'incolla dati'!E$3:E$65536)</f>
        <v>5</v>
      </c>
      <c r="F14" s="63">
        <f>SUMIF('incolla dati'!$B$3:$B$65536,$C$3:$C$18,'incolla dati'!F$3:F$65536)</f>
        <v>17</v>
      </c>
      <c r="G14" s="63">
        <f>SUMIF('incolla dati'!$B$3:$B$65536,$C$3:$C$18,'incolla dati'!G$3:G$65536)</f>
        <v>6</v>
      </c>
      <c r="H14" s="63">
        <f>SUMIF('incolla dati'!$B$3:$B$65536,$C$3:$C$18,'incolla dati'!H$3:H$65536)</f>
        <v>1</v>
      </c>
      <c r="I14" s="63">
        <f>SUMIF('incolla dati'!$B$3:$B$65536,$C$3:$C$18,'incolla dati'!I$3:I$65536)</f>
        <v>6</v>
      </c>
      <c r="J14" s="63">
        <f>SUMIF('incolla dati'!$B$3:$B$65536,$C$3:$C$18,'incolla dati'!J$3:J$65536)</f>
        <v>16</v>
      </c>
      <c r="K14" s="63">
        <f>SUMIF('incolla dati'!$B$3:$B$65536,$C$3:$C$18,'incolla dati'!K$3:K$65536)</f>
        <v>6</v>
      </c>
      <c r="L14" s="63">
        <f>SUMIF('incolla dati'!$B$3:$B$65536,$C$3:$C$18,'incolla dati'!L$3:L$65536)</f>
        <v>14</v>
      </c>
      <c r="M14" s="63">
        <f>SUMIF('incolla dati'!$B$3:$B$65536,$C$3:$C$18,'incolla dati'!M$3:M$65536)</f>
        <v>29</v>
      </c>
      <c r="N14" s="63">
        <f>SUMIF('incolla dati'!$B$3:$B$65536,$C$3:$C$18,'incolla dati'!N$3:N$65536)</f>
        <v>18</v>
      </c>
      <c r="O14" s="63">
        <f>SUMIF('incolla dati'!$B$3:$B$65536,$C$3:$C$18,'incolla dati'!O$3:O$65536)</f>
        <v>21</v>
      </c>
      <c r="P14" s="63">
        <f>SUMIF('incolla dati'!$B$3:$B$65536,$C$3:$C$18,'incolla dati'!P$3:P$65536)</f>
        <v>1</v>
      </c>
      <c r="Q14" s="63">
        <f>SUMIF('incolla dati'!$B$3:$B$65536,$C$3:$C$18,'incolla dati'!Q$3:Q$65536)</f>
        <v>16</v>
      </c>
      <c r="R14" s="63">
        <f>SUMIF('incolla dati'!$B$3:$B$65536,$C$3:$C$18,'incolla dati'!R$3:R$65536)</f>
        <v>15</v>
      </c>
      <c r="S14" s="63">
        <f>SUMIF('incolla dati'!$B$3:$B$65536,$C$3:$C$18,'incolla dati'!S$3:S$65536)</f>
        <v>13</v>
      </c>
      <c r="T14" s="63">
        <f>SUMIF('incolla dati'!$B$3:$B$65536,$C$3:$C$18,'incolla dati'!T$3:T$65536)</f>
        <v>1</v>
      </c>
      <c r="U14" s="63">
        <f>SUMIF('incolla dati'!$B$3:$B$65536,$C$3:$C$18,'incolla dati'!U$3:U$65536)</f>
        <v>0</v>
      </c>
      <c r="V14" s="63">
        <f>SUMIF('incolla dati'!$B$3:$B$65536,$C$3:$C$18,'incolla dati'!V$3:V$65536)</f>
        <v>350</v>
      </c>
      <c r="W14" s="84">
        <f t="shared" si="0"/>
        <v>82</v>
      </c>
    </row>
    <row r="15" spans="1:23" ht="12.75">
      <c r="A15" s="126" t="s">
        <v>44</v>
      </c>
      <c r="B15" s="123">
        <v>13</v>
      </c>
      <c r="C15" s="129" t="s">
        <v>98</v>
      </c>
      <c r="D15" s="83">
        <f>SUMIF('incolla dati'!$B$3:$B$65536,$C$3:$C$18,'incolla dati'!D$3:D$65536)</f>
        <v>8</v>
      </c>
      <c r="E15" s="63">
        <f>SUMIF('incolla dati'!$B$3:$B$65536,$C$3:$C$18,'incolla dati'!E$3:E$65536)</f>
        <v>10</v>
      </c>
      <c r="F15" s="63">
        <f>SUMIF('incolla dati'!$B$3:$B$65536,$C$3:$C$18,'incolla dati'!F$3:F$65536)</f>
        <v>16</v>
      </c>
      <c r="G15" s="63">
        <f>SUMIF('incolla dati'!$B$3:$B$65536,$C$3:$C$18,'incolla dati'!G$3:G$65536)</f>
        <v>5</v>
      </c>
      <c r="H15" s="63">
        <f>SUMIF('incolla dati'!$B$3:$B$65536,$C$3:$C$18,'incolla dati'!H$3:H$65536)</f>
        <v>2</v>
      </c>
      <c r="I15" s="63">
        <f>SUMIF('incolla dati'!$B$3:$B$65536,$C$3:$C$18,'incolla dati'!I$3:I$65536)</f>
        <v>7</v>
      </c>
      <c r="J15" s="63">
        <f>SUMIF('incolla dati'!$B$3:$B$65536,$C$3:$C$18,'incolla dati'!J$3:J$65536)</f>
        <v>6</v>
      </c>
      <c r="K15" s="63">
        <f>SUMIF('incolla dati'!$B$3:$B$65536,$C$3:$C$18,'incolla dati'!K$3:K$65536)</f>
        <v>8</v>
      </c>
      <c r="L15" s="63">
        <f>SUMIF('incolla dati'!$B$3:$B$65536,$C$3:$C$18,'incolla dati'!L$3:L$65536)</f>
        <v>1</v>
      </c>
      <c r="M15" s="63">
        <f>SUMIF('incolla dati'!$B$3:$B$65536,$C$3:$C$18,'incolla dati'!M$3:M$65536)</f>
        <v>10</v>
      </c>
      <c r="N15" s="63">
        <f>SUMIF('incolla dati'!$B$3:$B$65536,$C$3:$C$18,'incolla dati'!N$3:N$65536)</f>
        <v>1</v>
      </c>
      <c r="O15" s="63">
        <f>SUMIF('incolla dati'!$B$3:$B$65536,$C$3:$C$18,'incolla dati'!O$3:O$65536)</f>
        <v>1</v>
      </c>
      <c r="P15" s="63">
        <f>SUMIF('incolla dati'!$B$3:$B$65536,$C$3:$C$18,'incolla dati'!P$3:P$65536)</f>
        <v>3</v>
      </c>
      <c r="Q15" s="63">
        <f>SUMIF('incolla dati'!$B$3:$B$65536,$C$3:$C$18,'incolla dati'!Q$3:Q$65536)</f>
        <v>8</v>
      </c>
      <c r="R15" s="63">
        <f>SUMIF('incolla dati'!$B$3:$B$65536,$C$3:$C$18,'incolla dati'!R$3:R$65536)</f>
        <v>13</v>
      </c>
      <c r="S15" s="63">
        <f>SUMIF('incolla dati'!$B$3:$B$65536,$C$3:$C$18,'incolla dati'!S$3:S$65536)</f>
        <v>2</v>
      </c>
      <c r="T15" s="63">
        <f>SUMIF('incolla dati'!$B$3:$B$65536,$C$3:$C$18,'incolla dati'!T$3:T$65536)</f>
        <v>0</v>
      </c>
      <c r="U15" s="63">
        <f>SUMIF('incolla dati'!$B$3:$B$65536,$C$3:$C$18,'incolla dati'!U$3:U$65536)</f>
        <v>0</v>
      </c>
      <c r="V15" s="63">
        <f>SUMIF('incolla dati'!$B$3:$B$65536,$C$3:$C$18,'incolla dati'!V$3:V$65536)</f>
        <v>540</v>
      </c>
      <c r="W15" s="84">
        <f t="shared" si="0"/>
        <v>13</v>
      </c>
    </row>
    <row r="16" spans="1:23" ht="12.75">
      <c r="A16" s="126" t="s">
        <v>45</v>
      </c>
      <c r="B16" s="123">
        <v>14</v>
      </c>
      <c r="C16" s="129" t="s">
        <v>99</v>
      </c>
      <c r="D16" s="83">
        <f>SUMIF('incolla dati'!$B$3:$B$65536,$C$3:$C$18,'incolla dati'!D$3:D$65536)</f>
        <v>6</v>
      </c>
      <c r="E16" s="63">
        <f>SUMIF('incolla dati'!$B$3:$B$65536,$C$3:$C$18,'incolla dati'!E$3:E$65536)</f>
        <v>14</v>
      </c>
      <c r="F16" s="63">
        <f>SUMIF('incolla dati'!$B$3:$B$65536,$C$3:$C$18,'incolla dati'!F$3:F$65536)</f>
        <v>17</v>
      </c>
      <c r="G16" s="63">
        <f>SUMIF('incolla dati'!$B$3:$B$65536,$C$3:$C$18,'incolla dati'!G$3:G$65536)</f>
        <v>1</v>
      </c>
      <c r="H16" s="63">
        <f>SUMIF('incolla dati'!$B$3:$B$65536,$C$3:$C$18,'incolla dati'!H$3:H$65536)</f>
        <v>7</v>
      </c>
      <c r="I16" s="63">
        <f>SUMIF('incolla dati'!$B$3:$B$65536,$C$3:$C$18,'incolla dati'!I$3:I$65536)</f>
        <v>6</v>
      </c>
      <c r="J16" s="63">
        <f>SUMIF('incolla dati'!$B$3:$B$65536,$C$3:$C$18,'incolla dati'!J$3:J$65536)</f>
        <v>12</v>
      </c>
      <c r="K16" s="63">
        <f>SUMIF('incolla dati'!$B$3:$B$65536,$C$3:$C$18,'incolla dati'!K$3:K$65536)</f>
        <v>8</v>
      </c>
      <c r="L16" s="63">
        <f>SUMIF('incolla dati'!$B$3:$B$65536,$C$3:$C$18,'incolla dati'!L$3:L$65536)</f>
        <v>21</v>
      </c>
      <c r="M16" s="63">
        <f>SUMIF('incolla dati'!$B$3:$B$65536,$C$3:$C$18,'incolla dati'!M$3:M$65536)</f>
        <v>36</v>
      </c>
      <c r="N16" s="63">
        <f>SUMIF('incolla dati'!$B$3:$B$65536,$C$3:$C$18,'incolla dati'!N$3:N$65536)</f>
        <v>16</v>
      </c>
      <c r="O16" s="63">
        <f>SUMIF('incolla dati'!$B$3:$B$65536,$C$3:$C$18,'incolla dati'!O$3:O$65536)</f>
        <v>18</v>
      </c>
      <c r="P16" s="63">
        <f>SUMIF('incolla dati'!$B$3:$B$65536,$C$3:$C$18,'incolla dati'!P$3:P$65536)</f>
        <v>6</v>
      </c>
      <c r="Q16" s="63">
        <f>SUMIF('incolla dati'!$B$3:$B$65536,$C$3:$C$18,'incolla dati'!Q$3:Q$65536)</f>
        <v>17</v>
      </c>
      <c r="R16" s="63">
        <f>SUMIF('incolla dati'!$B$3:$B$65536,$C$3:$C$18,'incolla dati'!R$3:R$65536)</f>
        <v>19</v>
      </c>
      <c r="S16" s="63">
        <f>SUMIF('incolla dati'!$B$3:$B$65536,$C$3:$C$18,'incolla dati'!S$3:S$65536)</f>
        <v>9</v>
      </c>
      <c r="T16" s="63">
        <f>SUMIF('incolla dati'!$B$3:$B$65536,$C$3:$C$18,'incolla dati'!T$3:T$65536)</f>
        <v>0</v>
      </c>
      <c r="U16" s="63">
        <f>SUMIF('incolla dati'!$B$3:$B$65536,$C$3:$C$18,'incolla dati'!U$3:U$65536)</f>
        <v>3</v>
      </c>
      <c r="V16" s="63">
        <f>SUMIF('incolla dati'!$B$3:$B$65536,$C$3:$C$18,'incolla dati'!V$3:V$65536)</f>
        <v>493</v>
      </c>
      <c r="W16" s="84">
        <f t="shared" si="0"/>
        <v>91</v>
      </c>
    </row>
    <row r="17" spans="1:23" ht="12.75">
      <c r="A17" s="126" t="s">
        <v>44</v>
      </c>
      <c r="B17" s="123">
        <v>15</v>
      </c>
      <c r="C17" s="129" t="s">
        <v>94</v>
      </c>
      <c r="D17" s="83">
        <f>SUMIF('incolla dati'!$B$3:$B$65536,$C$3:$C$18,'incolla dati'!D$3:D$65536)</f>
        <v>3</v>
      </c>
      <c r="E17" s="63">
        <f>SUMIF('incolla dati'!$B$3:$B$65536,$C$3:$C$18,'incolla dati'!E$3:E$65536)</f>
        <v>15</v>
      </c>
      <c r="F17" s="63">
        <f>SUMIF('incolla dati'!$B$3:$B$65536,$C$3:$C$18,'incolla dati'!F$3:F$65536)</f>
        <v>6</v>
      </c>
      <c r="G17" s="63">
        <f>SUMIF('incolla dati'!$B$3:$B$65536,$C$3:$C$18,'incolla dati'!G$3:G$65536)</f>
        <v>6</v>
      </c>
      <c r="H17" s="63">
        <f>SUMIF('incolla dati'!$B$3:$B$65536,$C$3:$C$18,'incolla dati'!H$3:H$65536)</f>
        <v>0</v>
      </c>
      <c r="I17" s="63">
        <f>SUMIF('incolla dati'!$B$3:$B$65536,$C$3:$C$18,'incolla dati'!I$3:I$65536)</f>
        <v>12</v>
      </c>
      <c r="J17" s="63">
        <f>SUMIF('incolla dati'!$B$3:$B$65536,$C$3:$C$18,'incolla dati'!J$3:J$65536)</f>
        <v>8</v>
      </c>
      <c r="K17" s="63">
        <f>SUMIF('incolla dati'!$B$3:$B$65536,$C$3:$C$18,'incolla dati'!K$3:K$65536)</f>
        <v>1</v>
      </c>
      <c r="L17" s="63">
        <f>SUMIF('incolla dati'!$B$3:$B$65536,$C$3:$C$18,'incolla dati'!L$3:L$65536)</f>
        <v>2</v>
      </c>
      <c r="M17" s="63">
        <f>SUMIF('incolla dati'!$B$3:$B$65536,$C$3:$C$18,'incolla dati'!M$3:M$65536)</f>
        <v>10</v>
      </c>
      <c r="N17" s="63">
        <f>SUMIF('incolla dati'!$B$3:$B$65536,$C$3:$C$18,'incolla dati'!N$3:N$65536)</f>
        <v>1</v>
      </c>
      <c r="O17" s="63">
        <f>SUMIF('incolla dati'!$B$3:$B$65536,$C$3:$C$18,'incolla dati'!O$3:O$65536)</f>
        <v>5</v>
      </c>
      <c r="P17" s="63">
        <f>SUMIF('incolla dati'!$B$3:$B$65536,$C$3:$C$18,'incolla dati'!P$3:P$65536)</f>
        <v>5</v>
      </c>
      <c r="Q17" s="63">
        <f>SUMIF('incolla dati'!$B$3:$B$65536,$C$3:$C$18,'incolla dati'!Q$3:Q$65536)</f>
        <v>7</v>
      </c>
      <c r="R17" s="63">
        <f>SUMIF('incolla dati'!$B$3:$B$65536,$C$3:$C$18,'incolla dati'!R$3:R$65536)</f>
        <v>12</v>
      </c>
      <c r="S17" s="63">
        <f>SUMIF('incolla dati'!$B$3:$B$65536,$C$3:$C$18,'incolla dati'!S$3:S$65536)</f>
        <v>5</v>
      </c>
      <c r="T17" s="63">
        <f>SUMIF('incolla dati'!$B$3:$B$65536,$C$3:$C$18,'incolla dati'!T$3:T$65536)</f>
        <v>1</v>
      </c>
      <c r="U17" s="63">
        <f>SUMIF('incolla dati'!$B$3:$B$65536,$C$3:$C$18,'incolla dati'!U$3:U$65536)</f>
        <v>0</v>
      </c>
      <c r="V17" s="63">
        <f>SUMIF('incolla dati'!$B$3:$B$65536,$C$3:$C$18,'incolla dati'!V$3:V$65536)</f>
        <v>330</v>
      </c>
      <c r="W17" s="84">
        <f t="shared" si="0"/>
        <v>18</v>
      </c>
    </row>
    <row r="18" spans="1:23" ht="13.5" thickBot="1">
      <c r="A18" s="127"/>
      <c r="B18" s="124">
        <v>16</v>
      </c>
      <c r="C18" s="130"/>
      <c r="D18" s="60">
        <f>SUMIF('incolla dati'!$B$3:$B$65536,$C$3:$C$18,'incolla dati'!D$3:D$65536)</f>
        <v>0</v>
      </c>
      <c r="E18" s="61">
        <f>SUMIF('incolla dati'!$B$3:$B$65536,$C$3:$C$18,'incolla dati'!E$3:E$65536)</f>
        <v>0</v>
      </c>
      <c r="F18" s="61">
        <f>SUMIF('incolla dati'!$B$3:$B$65536,$C$3:$C$18,'incolla dati'!F$3:F$65536)</f>
        <v>0</v>
      </c>
      <c r="G18" s="61">
        <f>SUMIF('incolla dati'!$B$3:$B$65536,$C$3:$C$18,'incolla dati'!G$3:G$65536)</f>
        <v>0</v>
      </c>
      <c r="H18" s="61">
        <f>SUMIF('incolla dati'!$B$3:$B$65536,$C$3:$C$18,'incolla dati'!H$3:H$65536)</f>
        <v>0</v>
      </c>
      <c r="I18" s="61">
        <f>SUMIF('incolla dati'!$B$3:$B$65536,$C$3:$C$18,'incolla dati'!I$3:I$65536)</f>
        <v>0</v>
      </c>
      <c r="J18" s="61">
        <f>SUMIF('incolla dati'!$B$3:$B$65536,$C$3:$C$18,'incolla dati'!J$3:J$65536)</f>
        <v>0</v>
      </c>
      <c r="K18" s="61">
        <f>SUMIF('incolla dati'!$B$3:$B$65536,$C$3:$C$18,'incolla dati'!K$3:K$65536)</f>
        <v>0</v>
      </c>
      <c r="L18" s="61">
        <f>SUMIF('incolla dati'!$B$3:$B$65536,$C$3:$C$18,'incolla dati'!L$3:L$65536)</f>
        <v>0</v>
      </c>
      <c r="M18" s="61">
        <f>SUMIF('incolla dati'!$B$3:$B$65536,$C$3:$C$18,'incolla dati'!M$3:M$65536)</f>
        <v>0</v>
      </c>
      <c r="N18" s="61">
        <f>SUMIF('incolla dati'!$B$3:$B$65536,$C$3:$C$18,'incolla dati'!N$3:N$65536)</f>
        <v>0</v>
      </c>
      <c r="O18" s="61">
        <f>SUMIF('incolla dati'!$B$3:$B$65536,$C$3:$C$18,'incolla dati'!O$3:O$65536)</f>
        <v>0</v>
      </c>
      <c r="P18" s="61">
        <f>SUMIF('incolla dati'!$B$3:$B$65536,$C$3:$C$18,'incolla dati'!P$3:P$65536)</f>
        <v>0</v>
      </c>
      <c r="Q18" s="61">
        <f>SUMIF('incolla dati'!$B$3:$B$65536,$C$3:$C$18,'incolla dati'!Q$3:Q$65536)</f>
        <v>0</v>
      </c>
      <c r="R18" s="61">
        <f>SUMIF('incolla dati'!$B$3:$B$65536,$C$3:$C$18,'incolla dati'!R$3:R$65536)</f>
        <v>0</v>
      </c>
      <c r="S18" s="61">
        <f>SUMIF('incolla dati'!$B$3:$B$65536,$C$3:$C$18,'incolla dati'!S$3:S$65536)</f>
        <v>0</v>
      </c>
      <c r="T18" s="61">
        <f>SUMIF('incolla dati'!$B$3:$B$65536,$C$3:$C$18,'incolla dati'!T$3:T$65536)</f>
        <v>0</v>
      </c>
      <c r="U18" s="61">
        <f>SUMIF('incolla dati'!$B$3:$B$65536,$C$3:$C$18,'incolla dati'!U$3:U$65536)</f>
        <v>0</v>
      </c>
      <c r="V18" s="61">
        <f>SUMIF('incolla dati'!$B$3:$B$65536,$C$3:$C$18,'incolla dati'!V$3:V$65536)</f>
        <v>0</v>
      </c>
      <c r="W18" s="62">
        <f t="shared" si="0"/>
        <v>0</v>
      </c>
    </row>
    <row r="19" ht="12.75">
      <c r="A19" s="85" t="s">
        <v>61</v>
      </c>
    </row>
    <row r="21" spans="1:3" ht="12.75">
      <c r="A21" s="139" t="s">
        <v>84</v>
      </c>
      <c r="B21" s="139"/>
      <c r="C21" s="131" t="s">
        <v>85</v>
      </c>
    </row>
    <row r="22" spans="4:9" ht="13.5" thickBot="1">
      <c r="D22" s="55" t="s">
        <v>54</v>
      </c>
      <c r="E22" s="55" t="s">
        <v>58</v>
      </c>
      <c r="F22" s="55" t="s">
        <v>59</v>
      </c>
      <c r="G22" s="55" t="s">
        <v>60</v>
      </c>
      <c r="H22" s="55" t="s">
        <v>64</v>
      </c>
      <c r="I22" s="55" t="s">
        <v>65</v>
      </c>
    </row>
    <row r="23" spans="4:9" ht="12.75">
      <c r="D23" s="86" t="s">
        <v>44</v>
      </c>
      <c r="E23" s="80">
        <f>SUMIF($A$3:$A$18,$D23,$W$3:$W$18)</f>
        <v>79</v>
      </c>
      <c r="F23" s="81">
        <f>SUMIF($A$3:$A$18,$D23,$O$3:$O$18)</f>
        <v>13</v>
      </c>
      <c r="G23" s="81">
        <f>SUMIF($A$3:$A$18,$D23,$U$3:$U$18)</f>
        <v>2</v>
      </c>
      <c r="H23" s="81">
        <f>SUMIF($A$3:$A$18,$D23,$P$3:$P$18)</f>
        <v>14</v>
      </c>
      <c r="I23" s="82">
        <f>SUMIF($A$3:$A$18,$D23,$H$3:$H$18)</f>
        <v>6</v>
      </c>
    </row>
    <row r="24" spans="4:9" ht="12.75">
      <c r="D24" s="87" t="s">
        <v>46</v>
      </c>
      <c r="E24" s="83">
        <f>SUMIF($A$3:$A$18,$D24,$W$3:$W$18)</f>
        <v>269</v>
      </c>
      <c r="F24" s="63">
        <f>SUMIF($A$3:$A$18,$D24,$O$3:$O$18)</f>
        <v>50</v>
      </c>
      <c r="G24" s="63">
        <f>SUMIF($A$3:$A$18,$D24,$U$3:$U$18)</f>
        <v>0</v>
      </c>
      <c r="H24" s="63">
        <f>SUMIF($A$3:$A$18,$D24,$P$3:$P$18)</f>
        <v>19</v>
      </c>
      <c r="I24" s="84">
        <f>SUMIF($A$3:$A$18,$D24,$H$3:$H$18)</f>
        <v>4</v>
      </c>
    </row>
    <row r="25" spans="4:9" ht="12.75">
      <c r="D25" s="88" t="s">
        <v>45</v>
      </c>
      <c r="E25" s="83">
        <f>SUMIF($A$3:$A$18,$D25,$W$3:$W$18)</f>
        <v>565</v>
      </c>
      <c r="F25" s="63">
        <f>SUMIF($A$3:$A$18,$D25,$O$3:$O$18)</f>
        <v>170</v>
      </c>
      <c r="G25" s="63">
        <f>SUMIF($A$3:$A$18,$D25,$U$3:$U$18)</f>
        <v>12</v>
      </c>
      <c r="H25" s="63">
        <f>SUMIF($A$3:$A$18,$D25,$P$3:$P$18)</f>
        <v>25</v>
      </c>
      <c r="I25" s="84">
        <f>SUMIF($A$3:$A$18,$D25,$H$3:$H$18)</f>
        <v>15</v>
      </c>
    </row>
    <row r="26" spans="4:9" ht="12.75">
      <c r="D26" s="89" t="s">
        <v>47</v>
      </c>
      <c r="E26" s="83">
        <f>SUMIF($A$3:$A$18,$D26,$W$3:$W$18)</f>
        <v>0</v>
      </c>
      <c r="F26" s="63">
        <f>SUMIF($A$3:$A$18,$D26,$O$3:$O$18)</f>
        <v>0</v>
      </c>
      <c r="G26" s="63">
        <f>SUMIF($A$3:$A$18,$D26,$U$3:$U$18)</f>
        <v>0</v>
      </c>
      <c r="H26" s="63">
        <f>SUMIF($A$3:$A$18,$D26,$P$3:$P$18)</f>
        <v>0</v>
      </c>
      <c r="I26" s="84">
        <f>SUMIF($A$3:$A$18,$D26,$H$3:$H$18)</f>
        <v>0</v>
      </c>
    </row>
    <row r="27" spans="4:9" ht="13.5" thickBot="1">
      <c r="D27" s="90" t="s">
        <v>49</v>
      </c>
      <c r="E27" s="60">
        <f>SUMIF($A$3:$A$18,$D27,$W$3:$W$18)</f>
        <v>0</v>
      </c>
      <c r="F27" s="61">
        <f>SUMIF($A$3:$A$18,$D27,$O$3:$O$18)</f>
        <v>0</v>
      </c>
      <c r="G27" s="61">
        <f>SUMIF($A$3:$A$18,$D27,$U$3:$U$18)</f>
        <v>0</v>
      </c>
      <c r="H27" s="61">
        <f>SUMIF($A$3:$A$18,$D27,$P$3:$P$18)</f>
        <v>0</v>
      </c>
      <c r="I27" s="62">
        <f>SUMIF($A$3:$A$18,$D27,$H$3:$H$18)</f>
        <v>0</v>
      </c>
    </row>
    <row r="28" ht="12.75">
      <c r="D28" s="91" t="s">
        <v>66</v>
      </c>
    </row>
  </sheetData>
  <sheetProtection password="F4DA" sheet="1" objects="1" scenarios="1"/>
  <protectedRanges>
    <protectedRange sqref="A3:C18" name="Intervallo1"/>
  </protectedRanges>
  <mergeCells count="6">
    <mergeCell ref="A21:B21"/>
    <mergeCell ref="T1:U1"/>
    <mergeCell ref="D1:G1"/>
    <mergeCell ref="H1:K1"/>
    <mergeCell ref="L1:O1"/>
    <mergeCell ref="P1:S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X67"/>
  <sheetViews>
    <sheetView workbookViewId="0" topLeftCell="A1">
      <selection activeCell="D8" sqref="D8:K8"/>
    </sheetView>
  </sheetViews>
  <sheetFormatPr defaultColWidth="9.140625" defaultRowHeight="12.75"/>
  <cols>
    <col min="1" max="20" width="6.7109375" style="55" customWidth="1"/>
    <col min="21" max="16384" width="9.140625" style="55" customWidth="1"/>
  </cols>
  <sheetData>
    <row r="1" spans="2:24" ht="12.75">
      <c r="B1" s="145" t="s">
        <v>0</v>
      </c>
      <c r="C1" s="146"/>
      <c r="D1" s="146"/>
      <c r="E1" s="147"/>
      <c r="F1" s="145" t="s">
        <v>1</v>
      </c>
      <c r="G1" s="146"/>
      <c r="H1" s="146"/>
      <c r="I1" s="147"/>
      <c r="J1" s="145" t="s">
        <v>2</v>
      </c>
      <c r="K1" s="146"/>
      <c r="L1" s="146"/>
      <c r="M1" s="147"/>
      <c r="U1" s="56"/>
      <c r="V1" s="56"/>
      <c r="W1" s="56"/>
      <c r="X1" s="56"/>
    </row>
    <row r="2" spans="2:24" ht="12.75">
      <c r="B2" s="57" t="s">
        <v>5</v>
      </c>
      <c r="C2" s="58" t="s">
        <v>6</v>
      </c>
      <c r="D2" s="58" t="s">
        <v>7</v>
      </c>
      <c r="E2" s="59" t="s">
        <v>8</v>
      </c>
      <c r="F2" s="57" t="s">
        <v>5</v>
      </c>
      <c r="G2" s="58" t="s">
        <v>6</v>
      </c>
      <c r="H2" s="58" t="s">
        <v>7</v>
      </c>
      <c r="I2" s="59" t="s">
        <v>8</v>
      </c>
      <c r="J2" s="57" t="s">
        <v>5</v>
      </c>
      <c r="K2" s="58" t="s">
        <v>6</v>
      </c>
      <c r="L2" s="58" t="s">
        <v>7</v>
      </c>
      <c r="M2" s="59" t="s">
        <v>8</v>
      </c>
      <c r="U2" s="56"/>
      <c r="V2" s="56"/>
      <c r="W2" s="56"/>
      <c r="X2" s="56"/>
    </row>
    <row r="3" spans="2:13" ht="13.5" thickBot="1">
      <c r="B3" s="60">
        <f>SUMIF('incolla dati'!$B$3:$B$65536,$D$8:$D$8,'incolla dati'!D$3:D$65536)</f>
        <v>8</v>
      </c>
      <c r="C3" s="61">
        <f>SUMIF('incolla dati'!$B$3:$B$65536,$D$8:$D$8,'incolla dati'!E$3:E$65536)</f>
        <v>16</v>
      </c>
      <c r="D3" s="61">
        <f>SUMIF('incolla dati'!$B$3:$B$65536,$D$8:$D$8,'incolla dati'!F$3:F$65536)</f>
        <v>14</v>
      </c>
      <c r="E3" s="62">
        <f>SUMIF('incolla dati'!$B$3:$B$65536,$D$8:$D$8,'incolla dati'!G$3:G$65536)</f>
        <v>5</v>
      </c>
      <c r="F3" s="60">
        <f>SUMIF('incolla dati'!$B$3:$B$65536,$D$8:$D$8,'incolla dati'!H$3:H$65536)</f>
        <v>2</v>
      </c>
      <c r="G3" s="61">
        <f>SUMIF('incolla dati'!$B$3:$B$65536,$D$8:$D$8,'incolla dati'!I$3:I$65536)</f>
        <v>5</v>
      </c>
      <c r="H3" s="61">
        <f>SUMIF('incolla dati'!$B$3:$B$65536,$D$8:$D$8,'incolla dati'!J$3:J$65536)</f>
        <v>9</v>
      </c>
      <c r="I3" s="62">
        <f>SUMIF('incolla dati'!$B$3:$B$65536,$D$8:$D$8,'incolla dati'!K$3:K$65536)</f>
        <v>3</v>
      </c>
      <c r="J3" s="60">
        <f>SUMIF('incolla dati'!$B$3:$B$65536,$D$8:$D$8,'incolla dati'!L$3:L$65536)</f>
        <v>2</v>
      </c>
      <c r="K3" s="61">
        <f>SUMIF('incolla dati'!$B$3:$B$65536,$D$8:$D$8,'incolla dati'!M$3:M$65536)</f>
        <v>24</v>
      </c>
      <c r="L3" s="61">
        <f>SUMIF('incolla dati'!$B$3:$B$65536,$D$8:$D$8,'incolla dati'!N$3:N$65536)</f>
        <v>1</v>
      </c>
      <c r="M3" s="62">
        <f>SUMIF('incolla dati'!$B$3:$B$65536,$D$8:$D$8,'incolla dati'!O$3:O$65536)</f>
        <v>3</v>
      </c>
    </row>
    <row r="4" spans="4:20" ht="12.75">
      <c r="D4" s="145" t="s">
        <v>3</v>
      </c>
      <c r="E4" s="146"/>
      <c r="F4" s="146"/>
      <c r="G4" s="147"/>
      <c r="H4" s="145" t="s">
        <v>4</v>
      </c>
      <c r="I4" s="147"/>
      <c r="J4" s="145" t="s">
        <v>82</v>
      </c>
      <c r="K4" s="147"/>
      <c r="L4" s="63"/>
      <c r="M4" s="63"/>
      <c r="N4" s="63"/>
      <c r="O4" s="63"/>
      <c r="P4" s="63"/>
      <c r="Q4" s="63"/>
      <c r="R4" s="63"/>
      <c r="S4" s="63"/>
      <c r="T4" s="63"/>
    </row>
    <row r="5" spans="4:20" ht="12.75">
      <c r="D5" s="57" t="s">
        <v>5</v>
      </c>
      <c r="E5" s="58" t="s">
        <v>6</v>
      </c>
      <c r="F5" s="58" t="s">
        <v>7</v>
      </c>
      <c r="G5" s="59" t="s">
        <v>8</v>
      </c>
      <c r="H5" s="57" t="s">
        <v>5</v>
      </c>
      <c r="I5" s="59" t="s">
        <v>8</v>
      </c>
      <c r="J5" s="64" t="s">
        <v>33</v>
      </c>
      <c r="K5" s="65" t="s">
        <v>83</v>
      </c>
      <c r="L5" s="63"/>
      <c r="M5" s="63"/>
      <c r="N5" s="63"/>
      <c r="O5" s="63"/>
      <c r="P5" s="63"/>
      <c r="Q5" s="63"/>
      <c r="R5" s="63"/>
      <c r="S5" s="63"/>
      <c r="T5" s="63"/>
    </row>
    <row r="6" spans="4:20" ht="13.5" thickBot="1">
      <c r="D6" s="60">
        <f>SUMIF('incolla dati'!$B$3:$B$65536,$D$8:$D$8,'incolla dati'!P$3:P$65536)</f>
        <v>4</v>
      </c>
      <c r="E6" s="61">
        <f>SUMIF('incolla dati'!$B$3:$B$65536,$D$8:$D$8,'incolla dati'!Q$3:Q$65536)</f>
        <v>17</v>
      </c>
      <c r="F6" s="61">
        <f>SUMIF('incolla dati'!$B$3:$B$65536,$D$8:$D$8,'incolla dati'!R$3:R$65536)</f>
        <v>12</v>
      </c>
      <c r="G6" s="62">
        <f>SUMIF('incolla dati'!$B$3:$B$65536,$D$8:$D$8,'incolla dati'!S$3:S$65536)</f>
        <v>8</v>
      </c>
      <c r="H6" s="60">
        <f>SUMIF('incolla dati'!$B$3:$B$65536,$D$8:$D$8,'incolla dati'!T$3:T$65536)</f>
        <v>0</v>
      </c>
      <c r="I6" s="62">
        <f>SUMIF('incolla dati'!$B$3:$B$65536,$D$8:$D$8,'incolla dati'!U$3:U$65536)</f>
        <v>0</v>
      </c>
      <c r="J6" s="66">
        <f>SUMIF('incolla dati'!$B$3:$B$65536,$D$8:$D$8,'incolla dati'!V$3:V$65536)</f>
        <v>508</v>
      </c>
      <c r="K6" s="67">
        <f>SUM(J3:M3)</f>
        <v>30</v>
      </c>
      <c r="L6" s="63"/>
      <c r="M6" s="63"/>
      <c r="N6" s="63"/>
      <c r="O6" s="63"/>
      <c r="P6" s="63"/>
      <c r="Q6" s="63"/>
      <c r="R6" s="63"/>
      <c r="S6" s="63"/>
      <c r="T6" s="63"/>
    </row>
    <row r="7" ht="13.5" thickBot="1"/>
    <row r="8" spans="4:11" ht="16.5" thickBot="1">
      <c r="D8" s="192" t="s">
        <v>93</v>
      </c>
      <c r="E8" s="193"/>
      <c r="F8" s="193"/>
      <c r="G8" s="193"/>
      <c r="H8" s="193"/>
      <c r="I8" s="193"/>
      <c r="J8" s="193"/>
      <c r="K8" s="194"/>
    </row>
    <row r="9" ht="13.5" thickBot="1"/>
    <row r="10" spans="1:8" ht="12.75" customHeight="1">
      <c r="A10" s="156" t="str">
        <f>D8</f>
        <v>GIULIA BOATTI</v>
      </c>
      <c r="B10" s="142" t="s">
        <v>9</v>
      </c>
      <c r="C10" s="43" t="s">
        <v>10</v>
      </c>
      <c r="D10" s="44"/>
      <c r="E10" s="167">
        <f>B3</f>
        <v>8</v>
      </c>
      <c r="F10" s="136">
        <f>IF(E10=0,0,E10/(G10+G14))</f>
        <v>0.18604651162790697</v>
      </c>
      <c r="G10" s="150">
        <f>SUM(E10:E13)</f>
        <v>24</v>
      </c>
      <c r="H10" s="154">
        <f>IF(G10=0,0,G10/(G10+G14))</f>
        <v>0.5581395348837209</v>
      </c>
    </row>
    <row r="11" spans="1:8" ht="12.75" customHeight="1">
      <c r="A11" s="157"/>
      <c r="B11" s="143"/>
      <c r="C11" s="45" t="s">
        <v>11</v>
      </c>
      <c r="D11" s="46"/>
      <c r="E11" s="168"/>
      <c r="F11" s="137"/>
      <c r="G11" s="151"/>
      <c r="H11" s="155"/>
    </row>
    <row r="12" spans="1:8" ht="13.5" customHeight="1">
      <c r="A12" s="157"/>
      <c r="B12" s="143"/>
      <c r="C12" s="47" t="s">
        <v>12</v>
      </c>
      <c r="D12" s="48"/>
      <c r="E12" s="159">
        <f>C3</f>
        <v>16</v>
      </c>
      <c r="F12" s="169">
        <f>IF(E12=0,0,E12/(G10+G14))</f>
        <v>0.37209302325581395</v>
      </c>
      <c r="G12" s="151"/>
      <c r="H12" s="155"/>
    </row>
    <row r="13" spans="1:8" ht="12.75" customHeight="1">
      <c r="A13" s="157"/>
      <c r="B13" s="143"/>
      <c r="C13" s="49" t="s">
        <v>78</v>
      </c>
      <c r="D13" s="50"/>
      <c r="E13" s="160"/>
      <c r="F13" s="170"/>
      <c r="G13" s="151"/>
      <c r="H13" s="155"/>
    </row>
    <row r="14" spans="1:8" ht="12.75" customHeight="1">
      <c r="A14" s="157"/>
      <c r="B14" s="143"/>
      <c r="C14" s="39" t="s">
        <v>14</v>
      </c>
      <c r="D14" s="40"/>
      <c r="E14" s="165">
        <f>D3</f>
        <v>14</v>
      </c>
      <c r="F14" s="171">
        <f>IF(E14=0,0,E14/(G10+G14))</f>
        <v>0.32558139534883723</v>
      </c>
      <c r="G14" s="152">
        <f>SUM(E14:E17)</f>
        <v>19</v>
      </c>
      <c r="H14" s="173">
        <f>IF(G14=0,0,G14/(G10+G14))</f>
        <v>0.4418604651162791</v>
      </c>
    </row>
    <row r="15" spans="1:8" ht="12.75" customHeight="1">
      <c r="A15" s="157"/>
      <c r="B15" s="143"/>
      <c r="C15" s="41" t="s">
        <v>79</v>
      </c>
      <c r="D15" s="42"/>
      <c r="E15" s="166"/>
      <c r="F15" s="172"/>
      <c r="G15" s="152"/>
      <c r="H15" s="173"/>
    </row>
    <row r="16" spans="1:8" ht="12.75" customHeight="1">
      <c r="A16" s="157"/>
      <c r="B16" s="143"/>
      <c r="C16" s="51" t="s">
        <v>16</v>
      </c>
      <c r="D16" s="52"/>
      <c r="E16" s="163">
        <f>E3</f>
        <v>5</v>
      </c>
      <c r="F16" s="148">
        <f>IF(E16=0,0,E16/(G10+G14))</f>
        <v>0.11627906976744186</v>
      </c>
      <c r="G16" s="152"/>
      <c r="H16" s="173"/>
    </row>
    <row r="17" spans="1:8" ht="13.5" customHeight="1" thickBot="1">
      <c r="A17" s="157"/>
      <c r="B17" s="144"/>
      <c r="C17" s="53" t="s">
        <v>17</v>
      </c>
      <c r="D17" s="54"/>
      <c r="E17" s="164"/>
      <c r="F17" s="149"/>
      <c r="G17" s="153"/>
      <c r="H17" s="174"/>
    </row>
    <row r="18" spans="1:8" ht="12.75" customHeight="1">
      <c r="A18" s="157"/>
      <c r="B18" s="142" t="s">
        <v>51</v>
      </c>
      <c r="C18" s="43" t="s">
        <v>10</v>
      </c>
      <c r="D18" s="44"/>
      <c r="E18" s="161">
        <f>F3</f>
        <v>2</v>
      </c>
      <c r="F18" s="136">
        <f>IF(E18=0,0,E18/(G18+G22))</f>
        <v>0.10526315789473684</v>
      </c>
      <c r="G18" s="150">
        <f>SUM(E18:E21)</f>
        <v>7</v>
      </c>
      <c r="H18" s="154">
        <f>IF(G18=0,0,G18/(G18+G22))</f>
        <v>0.3684210526315789</v>
      </c>
    </row>
    <row r="19" spans="1:8" ht="12.75" customHeight="1">
      <c r="A19" s="157"/>
      <c r="B19" s="143"/>
      <c r="C19" s="45" t="s">
        <v>19</v>
      </c>
      <c r="D19" s="46"/>
      <c r="E19" s="162"/>
      <c r="F19" s="137"/>
      <c r="G19" s="151"/>
      <c r="H19" s="155"/>
    </row>
    <row r="20" spans="1:8" ht="12.75" customHeight="1">
      <c r="A20" s="157"/>
      <c r="B20" s="143"/>
      <c r="C20" s="47" t="s">
        <v>12</v>
      </c>
      <c r="D20" s="48"/>
      <c r="E20" s="159">
        <f>G3</f>
        <v>5</v>
      </c>
      <c r="F20" s="169">
        <f>IF(E20=0,0,E20/(G18+G22))</f>
        <v>0.2631578947368421</v>
      </c>
      <c r="G20" s="151"/>
      <c r="H20" s="155"/>
    </row>
    <row r="21" spans="1:8" ht="12.75" customHeight="1">
      <c r="A21" s="157"/>
      <c r="B21" s="143"/>
      <c r="C21" s="49" t="s">
        <v>20</v>
      </c>
      <c r="D21" s="50"/>
      <c r="E21" s="160"/>
      <c r="F21" s="170"/>
      <c r="G21" s="151"/>
      <c r="H21" s="155"/>
    </row>
    <row r="22" spans="1:8" ht="12.75" customHeight="1">
      <c r="A22" s="157"/>
      <c r="B22" s="143"/>
      <c r="C22" s="39" t="s">
        <v>21</v>
      </c>
      <c r="D22" s="40"/>
      <c r="E22" s="165">
        <f>H3</f>
        <v>9</v>
      </c>
      <c r="F22" s="171">
        <f>IF(E22=0,0,E22/(G18+G22))</f>
        <v>0.47368421052631576</v>
      </c>
      <c r="G22" s="152">
        <f>SUM(E22:E25)</f>
        <v>12</v>
      </c>
      <c r="H22" s="173">
        <f>IF(G22=0,0,G22/(G18+G22))</f>
        <v>0.631578947368421</v>
      </c>
    </row>
    <row r="23" spans="1:8" ht="12.75" customHeight="1">
      <c r="A23" s="157"/>
      <c r="B23" s="143"/>
      <c r="C23" s="41" t="s">
        <v>22</v>
      </c>
      <c r="D23" s="42"/>
      <c r="E23" s="166"/>
      <c r="F23" s="172"/>
      <c r="G23" s="152"/>
      <c r="H23" s="173"/>
    </row>
    <row r="24" spans="1:8" ht="12.75" customHeight="1">
      <c r="A24" s="157"/>
      <c r="B24" s="143"/>
      <c r="C24" s="51" t="s">
        <v>23</v>
      </c>
      <c r="D24" s="52"/>
      <c r="E24" s="140">
        <f>I3</f>
        <v>3</v>
      </c>
      <c r="F24" s="148">
        <f>IF(E24=0,0,E24/(G18+G22))</f>
        <v>0.15789473684210525</v>
      </c>
      <c r="G24" s="152"/>
      <c r="H24" s="173"/>
    </row>
    <row r="25" spans="1:8" ht="13.5" customHeight="1" thickBot="1">
      <c r="A25" s="157"/>
      <c r="B25" s="144"/>
      <c r="C25" s="53" t="s">
        <v>24</v>
      </c>
      <c r="D25" s="54"/>
      <c r="E25" s="141"/>
      <c r="F25" s="149"/>
      <c r="G25" s="153"/>
      <c r="H25" s="174"/>
    </row>
    <row r="26" spans="1:8" ht="12.75" customHeight="1">
      <c r="A26" s="157"/>
      <c r="B26" s="142" t="s">
        <v>25</v>
      </c>
      <c r="C26" s="43" t="s">
        <v>26</v>
      </c>
      <c r="D26" s="44"/>
      <c r="E26" s="161">
        <f>J3</f>
        <v>2</v>
      </c>
      <c r="F26" s="136">
        <f>IF(E26=0,0,E26/(G26+G30))</f>
        <v>0.06666666666666667</v>
      </c>
      <c r="G26" s="150">
        <f>SUM(E26:E29)</f>
        <v>26</v>
      </c>
      <c r="H26" s="154">
        <f>IF(G26=0,0,G26/(G26+G30))</f>
        <v>0.8666666666666667</v>
      </c>
    </row>
    <row r="27" spans="1:8" ht="12.75" customHeight="1">
      <c r="A27" s="157"/>
      <c r="B27" s="143"/>
      <c r="C27" s="45" t="s">
        <v>11</v>
      </c>
      <c r="D27" s="46"/>
      <c r="E27" s="162"/>
      <c r="F27" s="137"/>
      <c r="G27" s="151"/>
      <c r="H27" s="155"/>
    </row>
    <row r="28" spans="1:8" ht="12.75" customHeight="1">
      <c r="A28" s="157"/>
      <c r="B28" s="143"/>
      <c r="C28" s="47" t="s">
        <v>12</v>
      </c>
      <c r="D28" s="48"/>
      <c r="E28" s="159">
        <f>K3</f>
        <v>24</v>
      </c>
      <c r="F28" s="169">
        <f>IF(E28=0,0,E28/(G26+G30))</f>
        <v>0.8</v>
      </c>
      <c r="G28" s="151"/>
      <c r="H28" s="155"/>
    </row>
    <row r="29" spans="1:8" ht="12.75" customHeight="1">
      <c r="A29" s="157"/>
      <c r="B29" s="143"/>
      <c r="C29" s="49" t="s">
        <v>27</v>
      </c>
      <c r="D29" s="50"/>
      <c r="E29" s="160"/>
      <c r="F29" s="170"/>
      <c r="G29" s="151"/>
      <c r="H29" s="155"/>
    </row>
    <row r="30" spans="1:8" ht="12.75" customHeight="1">
      <c r="A30" s="157"/>
      <c r="B30" s="143"/>
      <c r="C30" s="39" t="s">
        <v>28</v>
      </c>
      <c r="D30" s="40"/>
      <c r="E30" s="165">
        <f>L3</f>
        <v>1</v>
      </c>
      <c r="F30" s="171">
        <f>IF(E30=0,0,E30/(G26+G30))</f>
        <v>0.03333333333333333</v>
      </c>
      <c r="G30" s="152">
        <f>SUM(E30:E33)</f>
        <v>4</v>
      </c>
      <c r="H30" s="173">
        <f>IF(G30=0,0,G30/(G26+G30))</f>
        <v>0.13333333333333333</v>
      </c>
    </row>
    <row r="31" spans="1:8" ht="12.75" customHeight="1">
      <c r="A31" s="157"/>
      <c r="B31" s="143"/>
      <c r="C31" s="41" t="s">
        <v>80</v>
      </c>
      <c r="D31" s="42"/>
      <c r="E31" s="166"/>
      <c r="F31" s="172"/>
      <c r="G31" s="152"/>
      <c r="H31" s="173"/>
    </row>
    <row r="32" spans="1:8" ht="12.75" customHeight="1">
      <c r="A32" s="157"/>
      <c r="B32" s="143"/>
      <c r="C32" s="51" t="s">
        <v>30</v>
      </c>
      <c r="D32" s="52"/>
      <c r="E32" s="163">
        <f>M3</f>
        <v>3</v>
      </c>
      <c r="F32" s="148">
        <f>IF(E32=0,0,E32/(G26+G30))</f>
        <v>0.1</v>
      </c>
      <c r="G32" s="152"/>
      <c r="H32" s="173"/>
    </row>
    <row r="33" spans="1:8" ht="13.5" customHeight="1" thickBot="1">
      <c r="A33" s="157"/>
      <c r="B33" s="144"/>
      <c r="C33" s="53" t="s">
        <v>17</v>
      </c>
      <c r="D33" s="54"/>
      <c r="E33" s="164"/>
      <c r="F33" s="149"/>
      <c r="G33" s="153"/>
      <c r="H33" s="174"/>
    </row>
    <row r="34" spans="1:8" ht="12.75" customHeight="1">
      <c r="A34" s="157"/>
      <c r="B34" s="179" t="s">
        <v>31</v>
      </c>
      <c r="C34" s="43" t="s">
        <v>10</v>
      </c>
      <c r="D34" s="44"/>
      <c r="E34" s="161">
        <f>D6</f>
        <v>4</v>
      </c>
      <c r="F34" s="136">
        <f>IF(E34=0,0,E34/(G34+G38))</f>
        <v>0.0975609756097561</v>
      </c>
      <c r="G34" s="150">
        <f>SUM(E34:E37)</f>
        <v>21</v>
      </c>
      <c r="H34" s="154">
        <f>IF(G34=0,0,G34/(G34+G38))</f>
        <v>0.5121951219512195</v>
      </c>
    </row>
    <row r="35" spans="1:8" ht="12.75" customHeight="1">
      <c r="A35" s="157"/>
      <c r="B35" s="143"/>
      <c r="C35" s="45" t="s">
        <v>19</v>
      </c>
      <c r="D35" s="46"/>
      <c r="E35" s="162"/>
      <c r="F35" s="137"/>
      <c r="G35" s="151"/>
      <c r="H35" s="155"/>
    </row>
    <row r="36" spans="1:8" ht="12.75" customHeight="1">
      <c r="A36" s="157"/>
      <c r="B36" s="143"/>
      <c r="C36" s="47" t="s">
        <v>12</v>
      </c>
      <c r="D36" s="48"/>
      <c r="E36" s="159">
        <f>E6</f>
        <v>17</v>
      </c>
      <c r="F36" s="169">
        <f>IF(E36=0,0,E36/(G34+G38))</f>
        <v>0.4146341463414634</v>
      </c>
      <c r="G36" s="151"/>
      <c r="H36" s="155"/>
    </row>
    <row r="37" spans="1:8" ht="12.75" customHeight="1">
      <c r="A37" s="157"/>
      <c r="B37" s="143"/>
      <c r="C37" s="49" t="s">
        <v>20</v>
      </c>
      <c r="D37" s="50"/>
      <c r="E37" s="160"/>
      <c r="F37" s="170"/>
      <c r="G37" s="151"/>
      <c r="H37" s="155"/>
    </row>
    <row r="38" spans="1:8" ht="12.75" customHeight="1">
      <c r="A38" s="157"/>
      <c r="B38" s="143"/>
      <c r="C38" s="39" t="s">
        <v>14</v>
      </c>
      <c r="D38" s="40"/>
      <c r="E38" s="165">
        <f>F6</f>
        <v>12</v>
      </c>
      <c r="F38" s="171">
        <f>IF(E38=0,0,E38/(G34+G38))</f>
        <v>0.2926829268292683</v>
      </c>
      <c r="G38" s="152">
        <f>SUM(E38:E41)</f>
        <v>20</v>
      </c>
      <c r="H38" s="173">
        <f>IF(G38=0,0,G38/(G34+G38))</f>
        <v>0.4878048780487805</v>
      </c>
    </row>
    <row r="39" spans="1:8" ht="12.75" customHeight="1">
      <c r="A39" s="157"/>
      <c r="B39" s="143"/>
      <c r="C39" s="41" t="s">
        <v>22</v>
      </c>
      <c r="D39" s="42"/>
      <c r="E39" s="166"/>
      <c r="F39" s="172"/>
      <c r="G39" s="152"/>
      <c r="H39" s="173"/>
    </row>
    <row r="40" spans="1:8" ht="12.75" customHeight="1">
      <c r="A40" s="157"/>
      <c r="B40" s="143"/>
      <c r="C40" s="51" t="s">
        <v>23</v>
      </c>
      <c r="D40" s="52"/>
      <c r="E40" s="163">
        <f>G6</f>
        <v>8</v>
      </c>
      <c r="F40" s="148">
        <f>IF(E40=0,0,E40/(G34+G38))</f>
        <v>0.1951219512195122</v>
      </c>
      <c r="G40" s="152"/>
      <c r="H40" s="173"/>
    </row>
    <row r="41" spans="1:8" ht="13.5" customHeight="1" thickBot="1">
      <c r="A41" s="157"/>
      <c r="B41" s="144"/>
      <c r="C41" s="53" t="s">
        <v>24</v>
      </c>
      <c r="D41" s="54"/>
      <c r="E41" s="164"/>
      <c r="F41" s="149"/>
      <c r="G41" s="153"/>
      <c r="H41" s="174"/>
    </row>
    <row r="42" spans="1:8" ht="12.75">
      <c r="A42" s="157"/>
      <c r="B42" s="175" t="s">
        <v>62</v>
      </c>
      <c r="C42" s="43" t="s">
        <v>26</v>
      </c>
      <c r="D42" s="44"/>
      <c r="E42" s="178">
        <f>H6</f>
        <v>0</v>
      </c>
      <c r="F42" s="136">
        <f>IF(E42=0,0,E42/(E42+E44))</f>
        <v>0</v>
      </c>
      <c r="G42" s="196">
        <f>SUM(E42:E45)</f>
        <v>0</v>
      </c>
      <c r="H42" s="197"/>
    </row>
    <row r="43" spans="1:8" ht="12.75">
      <c r="A43" s="157"/>
      <c r="B43" s="176"/>
      <c r="C43" s="45" t="s">
        <v>19</v>
      </c>
      <c r="D43" s="46"/>
      <c r="E43" s="162"/>
      <c r="F43" s="195"/>
      <c r="G43" s="198"/>
      <c r="H43" s="199"/>
    </row>
    <row r="44" spans="1:8" ht="12.75">
      <c r="A44" s="157"/>
      <c r="B44" s="176"/>
      <c r="C44" s="51" t="s">
        <v>76</v>
      </c>
      <c r="D44" s="52"/>
      <c r="E44" s="163">
        <f>I6</f>
        <v>0</v>
      </c>
      <c r="F44" s="148">
        <f>IF(E44=0,0,E44/(E42+E44))</f>
        <v>0</v>
      </c>
      <c r="G44" s="198"/>
      <c r="H44" s="199"/>
    </row>
    <row r="45" spans="1:8" ht="13.5" thickBot="1">
      <c r="A45" s="158"/>
      <c r="B45" s="177"/>
      <c r="C45" s="53" t="s">
        <v>77</v>
      </c>
      <c r="D45" s="54"/>
      <c r="E45" s="164"/>
      <c r="F45" s="149"/>
      <c r="G45" s="200"/>
      <c r="H45" s="201"/>
    </row>
    <row r="48" spans="4:11" ht="13.5" thickBot="1">
      <c r="D48" s="68" t="s">
        <v>34</v>
      </c>
      <c r="E48" s="69"/>
      <c r="F48" s="69"/>
      <c r="I48" s="68" t="s">
        <v>40</v>
      </c>
      <c r="J48" s="69"/>
      <c r="K48" s="69"/>
    </row>
    <row r="49" spans="4:11" ht="13.5" thickBot="1">
      <c r="D49" s="70" t="s">
        <v>0</v>
      </c>
      <c r="E49" s="71" t="s">
        <v>2</v>
      </c>
      <c r="F49" s="72" t="s">
        <v>4</v>
      </c>
      <c r="I49" s="70" t="s">
        <v>0</v>
      </c>
      <c r="J49" s="71" t="s">
        <v>2</v>
      </c>
      <c r="K49" s="73" t="s">
        <v>4</v>
      </c>
    </row>
    <row r="50" spans="4:11" ht="12.75">
      <c r="D50" s="180">
        <f>E16</f>
        <v>5</v>
      </c>
      <c r="E50" s="182">
        <f>E32</f>
        <v>3</v>
      </c>
      <c r="F50" s="184">
        <f>E44</f>
        <v>0</v>
      </c>
      <c r="I50" s="180">
        <f>E10</f>
        <v>8</v>
      </c>
      <c r="J50" s="182">
        <f>E26</f>
        <v>2</v>
      </c>
      <c r="K50" s="184">
        <f>E42</f>
        <v>0</v>
      </c>
    </row>
    <row r="51" spans="4:11" ht="13.5" thickBot="1">
      <c r="D51" s="181"/>
      <c r="E51" s="183"/>
      <c r="F51" s="185"/>
      <c r="I51" s="181"/>
      <c r="J51" s="183"/>
      <c r="K51" s="185"/>
    </row>
    <row r="52" spans="4:11" ht="12.75">
      <c r="D52" s="74"/>
      <c r="E52" s="74"/>
      <c r="F52" s="74"/>
      <c r="I52" s="69"/>
      <c r="J52" s="69"/>
      <c r="K52" s="69"/>
    </row>
    <row r="53" spans="4:11" ht="13.5" thickBot="1">
      <c r="D53" s="68" t="s">
        <v>41</v>
      </c>
      <c r="E53" s="69"/>
      <c r="F53" s="69"/>
      <c r="I53" s="68" t="s">
        <v>42</v>
      </c>
      <c r="J53" s="69"/>
      <c r="K53" s="69"/>
    </row>
    <row r="54" spans="4:11" ht="13.5" thickBot="1">
      <c r="D54" s="70" t="s">
        <v>0</v>
      </c>
      <c r="E54" s="71" t="s">
        <v>2</v>
      </c>
      <c r="F54" s="72" t="s">
        <v>4</v>
      </c>
      <c r="I54" s="70" t="s">
        <v>43</v>
      </c>
      <c r="J54" s="71" t="s">
        <v>3</v>
      </c>
      <c r="K54" s="73" t="s">
        <v>35</v>
      </c>
    </row>
    <row r="55" spans="4:11" ht="12.75">
      <c r="D55" s="186">
        <f>IF(D50=0,0,D50/(SUM(E10:E17)))</f>
        <v>0.11627906976744186</v>
      </c>
      <c r="E55" s="188">
        <f>IF(E50=0,0,E50/(SUM(E26:E33)))</f>
        <v>0.1</v>
      </c>
      <c r="F55" s="190">
        <f>IF(F50=0,0,F50/(SUM(E42:E45)))</f>
        <v>0</v>
      </c>
      <c r="I55" s="180">
        <f>E18</f>
        <v>2</v>
      </c>
      <c r="J55" s="182">
        <f>E34</f>
        <v>4</v>
      </c>
      <c r="K55" s="184">
        <f>SUM(I55:J56)</f>
        <v>6</v>
      </c>
    </row>
    <row r="56" spans="4:11" ht="13.5" thickBot="1">
      <c r="D56" s="187"/>
      <c r="E56" s="189"/>
      <c r="F56" s="191"/>
      <c r="I56" s="181"/>
      <c r="J56" s="183"/>
      <c r="K56" s="185"/>
    </row>
    <row r="57" spans="4:6" ht="12.75">
      <c r="D57" s="69"/>
      <c r="E57" s="69"/>
      <c r="F57" s="69"/>
    </row>
    <row r="58" spans="4:11" ht="13.5" thickBot="1">
      <c r="D58" s="68" t="s">
        <v>81</v>
      </c>
      <c r="E58" s="69"/>
      <c r="F58" s="69"/>
      <c r="I58" s="68" t="s">
        <v>71</v>
      </c>
      <c r="J58" s="69"/>
      <c r="K58" s="69"/>
    </row>
    <row r="59" spans="4:11" ht="13.5" thickBot="1">
      <c r="D59" s="75" t="s">
        <v>0</v>
      </c>
      <c r="E59" s="76" t="s">
        <v>2</v>
      </c>
      <c r="F59" s="77" t="s">
        <v>4</v>
      </c>
      <c r="I59" s="75" t="s">
        <v>73</v>
      </c>
      <c r="J59" s="76" t="s">
        <v>74</v>
      </c>
      <c r="K59" s="77" t="s">
        <v>35</v>
      </c>
    </row>
    <row r="60" spans="4:11" ht="12.75">
      <c r="D60" s="186">
        <f>F10</f>
        <v>0.18604651162790697</v>
      </c>
      <c r="E60" s="188">
        <f>F26</f>
        <v>0.06666666666666667</v>
      </c>
      <c r="F60" s="190">
        <f>F42</f>
        <v>0</v>
      </c>
      <c r="I60" s="180">
        <f>SUM(I50:K51)</f>
        <v>10</v>
      </c>
      <c r="J60" s="182">
        <f>K55</f>
        <v>6</v>
      </c>
      <c r="K60" s="184">
        <f>I60+J60</f>
        <v>16</v>
      </c>
    </row>
    <row r="61" spans="4:11" ht="13.5" thickBot="1">
      <c r="D61" s="187"/>
      <c r="E61" s="189"/>
      <c r="F61" s="191"/>
      <c r="I61" s="181"/>
      <c r="J61" s="183"/>
      <c r="K61" s="185"/>
    </row>
    <row r="67" spans="2:4" ht="12.75">
      <c r="B67" s="69"/>
      <c r="C67" s="69"/>
      <c r="D67" s="69"/>
    </row>
  </sheetData>
  <sheetProtection password="F4DA" sheet="1" objects="1" scenarios="1"/>
  <protectedRanges>
    <protectedRange sqref="D8:K8" name="Intervallo1"/>
  </protectedRanges>
  <mergeCells count="84">
    <mergeCell ref="F50:F51"/>
    <mergeCell ref="H38:H41"/>
    <mergeCell ref="F40:F41"/>
    <mergeCell ref="F42:F43"/>
    <mergeCell ref="F44:F45"/>
    <mergeCell ref="G42:H45"/>
    <mergeCell ref="K55:K56"/>
    <mergeCell ref="I60:I61"/>
    <mergeCell ref="J60:J61"/>
    <mergeCell ref="J1:M1"/>
    <mergeCell ref="H4:I4"/>
    <mergeCell ref="H30:H33"/>
    <mergeCell ref="H34:H37"/>
    <mergeCell ref="H22:H25"/>
    <mergeCell ref="H10:H13"/>
    <mergeCell ref="D8:K8"/>
    <mergeCell ref="F55:F56"/>
    <mergeCell ref="F60:F61"/>
    <mergeCell ref="I55:I56"/>
    <mergeCell ref="J55:J56"/>
    <mergeCell ref="D50:D51"/>
    <mergeCell ref="E50:E51"/>
    <mergeCell ref="K60:K61"/>
    <mergeCell ref="D55:D56"/>
    <mergeCell ref="E55:E56"/>
    <mergeCell ref="I50:I51"/>
    <mergeCell ref="J50:J51"/>
    <mergeCell ref="K50:K51"/>
    <mergeCell ref="D60:D61"/>
    <mergeCell ref="E60:E61"/>
    <mergeCell ref="G22:G25"/>
    <mergeCell ref="F20:F21"/>
    <mergeCell ref="F22:F23"/>
    <mergeCell ref="B42:B45"/>
    <mergeCell ref="E42:E43"/>
    <mergeCell ref="E44:E45"/>
    <mergeCell ref="B34:B41"/>
    <mergeCell ref="E34:E35"/>
    <mergeCell ref="E40:E41"/>
    <mergeCell ref="G34:G37"/>
    <mergeCell ref="H26:H29"/>
    <mergeCell ref="F28:F29"/>
    <mergeCell ref="F26:F27"/>
    <mergeCell ref="G26:G29"/>
    <mergeCell ref="E36:E37"/>
    <mergeCell ref="E38:E39"/>
    <mergeCell ref="G38:G41"/>
    <mergeCell ref="F34:F35"/>
    <mergeCell ref="F38:F39"/>
    <mergeCell ref="F36:F37"/>
    <mergeCell ref="G30:G33"/>
    <mergeCell ref="E32:E33"/>
    <mergeCell ref="F30:F31"/>
    <mergeCell ref="F32:F33"/>
    <mergeCell ref="B1:E1"/>
    <mergeCell ref="F1:I1"/>
    <mergeCell ref="E12:E13"/>
    <mergeCell ref="F10:F11"/>
    <mergeCell ref="B10:B17"/>
    <mergeCell ref="E10:E11"/>
    <mergeCell ref="E14:E15"/>
    <mergeCell ref="F12:F13"/>
    <mergeCell ref="F14:F15"/>
    <mergeCell ref="H14:H17"/>
    <mergeCell ref="A10:A45"/>
    <mergeCell ref="E20:E21"/>
    <mergeCell ref="F18:F19"/>
    <mergeCell ref="E18:E19"/>
    <mergeCell ref="B26:B33"/>
    <mergeCell ref="E26:E27"/>
    <mergeCell ref="E16:E17"/>
    <mergeCell ref="E22:E23"/>
    <mergeCell ref="E28:E29"/>
    <mergeCell ref="E30:E31"/>
    <mergeCell ref="E24:E25"/>
    <mergeCell ref="B18:B25"/>
    <mergeCell ref="D4:G4"/>
    <mergeCell ref="J4:K4"/>
    <mergeCell ref="F24:F25"/>
    <mergeCell ref="F16:F17"/>
    <mergeCell ref="G10:G13"/>
    <mergeCell ref="G14:G17"/>
    <mergeCell ref="G18:G21"/>
    <mergeCell ref="H18:H21"/>
  </mergeCells>
  <dataValidations count="1">
    <dataValidation type="list" allowBlank="1" showInputMessage="1" showErrorMessage="1" sqref="D8">
      <formula1>nomi</formula1>
    </dataValidation>
  </dataValidations>
  <printOptions horizontalCentered="1" verticalCentered="1"/>
  <pageMargins left="0.3937007874015748" right="0.3937007874015748" top="0.5905511811023623" bottom="0.5905511811023623" header="0" footer="0"/>
  <pageSetup fitToHeight="1" fitToWidth="1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O40"/>
  <sheetViews>
    <sheetView workbookViewId="0" topLeftCell="A1">
      <selection activeCell="A1" sqref="A1:A36"/>
    </sheetView>
  </sheetViews>
  <sheetFormatPr defaultColWidth="9.140625" defaultRowHeight="12.75"/>
  <cols>
    <col min="1" max="1" width="5.8515625" style="69" customWidth="1"/>
    <col min="2" max="2" width="3.00390625" style="69" bestFit="1" customWidth="1"/>
    <col min="3" max="3" width="16.7109375" style="120" bestFit="1" customWidth="1"/>
    <col min="4" max="4" width="4.28125" style="69" customWidth="1"/>
    <col min="5" max="5" width="5.8515625" style="69" bestFit="1" customWidth="1"/>
    <col min="6" max="6" width="4.28125" style="69" customWidth="1"/>
    <col min="7" max="7" width="5.8515625" style="69" bestFit="1" customWidth="1"/>
    <col min="8" max="8" width="3.7109375" style="69" customWidth="1"/>
    <col min="9" max="9" width="6.421875" style="69" bestFit="1" customWidth="1"/>
    <col min="10" max="15" width="6.421875" style="69" customWidth="1"/>
    <col min="16" max="16384" width="9.140625" style="69" customWidth="1"/>
  </cols>
  <sheetData>
    <row r="1" spans="1:13" ht="11.25" customHeight="1" thickBot="1">
      <c r="A1" s="156" t="str">
        <f>'Foglio calcolo'!C21</f>
        <v>Squadra A</v>
      </c>
      <c r="B1" s="142" t="s">
        <v>9</v>
      </c>
      <c r="C1" s="95" t="s">
        <v>10</v>
      </c>
      <c r="D1" s="218">
        <f>SUM('Foglio calcolo'!D3:D18)</f>
        <v>81</v>
      </c>
      <c r="E1" s="154">
        <f>IF(D1=0,0,D1/(F1+F5))</f>
        <v>0.13798977853492334</v>
      </c>
      <c r="F1" s="150">
        <f>SUM(D1:D4)</f>
        <v>317</v>
      </c>
      <c r="G1" s="154">
        <f>IF(F1=0,0,F1/(F1+F5))</f>
        <v>0.5400340715502555</v>
      </c>
      <c r="I1" s="231" t="s">
        <v>67</v>
      </c>
      <c r="J1" s="231"/>
      <c r="K1" s="231"/>
      <c r="M1" s="68" t="s">
        <v>68</v>
      </c>
    </row>
    <row r="2" spans="1:15" ht="11.25" customHeight="1" thickBot="1">
      <c r="A2" s="157"/>
      <c r="B2" s="143"/>
      <c r="C2" s="96" t="s">
        <v>11</v>
      </c>
      <c r="D2" s="219"/>
      <c r="E2" s="155"/>
      <c r="F2" s="151"/>
      <c r="G2" s="155"/>
      <c r="I2" s="232" t="s">
        <v>75</v>
      </c>
      <c r="J2" s="233"/>
      <c r="K2" s="234"/>
      <c r="L2" s="97"/>
      <c r="M2" s="71" t="s">
        <v>37</v>
      </c>
      <c r="N2" s="71" t="s">
        <v>38</v>
      </c>
      <c r="O2" s="71" t="s">
        <v>39</v>
      </c>
    </row>
    <row r="3" spans="1:15" ht="11.25" customHeight="1">
      <c r="A3" s="157"/>
      <c r="B3" s="143"/>
      <c r="C3" s="98" t="s">
        <v>12</v>
      </c>
      <c r="D3" s="220">
        <f>SUM('Foglio calcolo'!E3:E18)</f>
        <v>236</v>
      </c>
      <c r="E3" s="212">
        <f>IF(D3=0,0,D3/(F1+F5))</f>
        <v>0.4020442930153322</v>
      </c>
      <c r="F3" s="151"/>
      <c r="G3" s="155"/>
      <c r="I3" s="235">
        <f>SUM('incolla dati'!V3:V65536)</f>
        <v>6474</v>
      </c>
      <c r="J3" s="236"/>
      <c r="K3" s="237"/>
      <c r="L3" s="99"/>
      <c r="M3" s="180">
        <f>'Foglio calcolo'!E24</f>
        <v>269</v>
      </c>
      <c r="N3" s="182">
        <f>'Foglio calcolo'!E25</f>
        <v>565</v>
      </c>
      <c r="O3" s="184">
        <f>'Foglio calcolo'!E26</f>
        <v>0</v>
      </c>
    </row>
    <row r="4" spans="1:15" ht="11.25" customHeight="1" thickBot="1">
      <c r="A4" s="157"/>
      <c r="B4" s="143"/>
      <c r="C4" s="96" t="s">
        <v>13</v>
      </c>
      <c r="D4" s="221"/>
      <c r="E4" s="213"/>
      <c r="F4" s="151"/>
      <c r="G4" s="155"/>
      <c r="I4" s="238"/>
      <c r="J4" s="239"/>
      <c r="K4" s="240"/>
      <c r="L4" s="100"/>
      <c r="M4" s="181"/>
      <c r="N4" s="183"/>
      <c r="O4" s="185"/>
    </row>
    <row r="5" spans="1:12" ht="11.25" customHeight="1">
      <c r="A5" s="157"/>
      <c r="B5" s="143"/>
      <c r="C5" s="101" t="s">
        <v>14</v>
      </c>
      <c r="D5" s="165">
        <f>SUM('Foglio calcolo'!F3:F18)</f>
        <v>190</v>
      </c>
      <c r="E5" s="207">
        <f>IF(D5=0,0,D5/(F1+F5))</f>
        <v>0.32367972742759793</v>
      </c>
      <c r="F5" s="202">
        <f>SUM(D5:D8)</f>
        <v>270</v>
      </c>
      <c r="G5" s="207">
        <f>IF(F5=0,0,F5/(F1+F5))</f>
        <v>0.4599659284497445</v>
      </c>
      <c r="L5" s="74"/>
    </row>
    <row r="6" spans="1:13" ht="12" customHeight="1" thickBot="1">
      <c r="A6" s="157"/>
      <c r="B6" s="143"/>
      <c r="C6" s="102" t="s">
        <v>15</v>
      </c>
      <c r="D6" s="166"/>
      <c r="E6" s="207"/>
      <c r="F6" s="202"/>
      <c r="G6" s="207"/>
      <c r="I6" s="68" t="s">
        <v>34</v>
      </c>
      <c r="M6" s="68" t="s">
        <v>69</v>
      </c>
    </row>
    <row r="7" spans="1:15" ht="12" customHeight="1" thickBot="1">
      <c r="A7" s="157"/>
      <c r="B7" s="143"/>
      <c r="C7" s="101" t="s">
        <v>16</v>
      </c>
      <c r="D7" s="216">
        <f>SUM('Foglio calcolo'!G3:G18)</f>
        <v>80</v>
      </c>
      <c r="E7" s="207">
        <f>IF(D7=0,0,D7/(F1+F5))</f>
        <v>0.1362862010221465</v>
      </c>
      <c r="F7" s="202"/>
      <c r="G7" s="207"/>
      <c r="I7" s="70" t="s">
        <v>0</v>
      </c>
      <c r="J7" s="71" t="s">
        <v>2</v>
      </c>
      <c r="K7" s="72" t="s">
        <v>4</v>
      </c>
      <c r="M7" s="71" t="s">
        <v>37</v>
      </c>
      <c r="N7" s="71" t="s">
        <v>38</v>
      </c>
      <c r="O7" s="71" t="s">
        <v>39</v>
      </c>
    </row>
    <row r="8" spans="1:15" ht="12" customHeight="1" thickBot="1">
      <c r="A8" s="157"/>
      <c r="B8" s="144"/>
      <c r="C8" s="103" t="s">
        <v>17</v>
      </c>
      <c r="D8" s="217"/>
      <c r="E8" s="208"/>
      <c r="F8" s="203"/>
      <c r="G8" s="208"/>
      <c r="I8" s="180">
        <f>D7</f>
        <v>80</v>
      </c>
      <c r="J8" s="182">
        <f>D23</f>
        <v>233</v>
      </c>
      <c r="K8" s="184">
        <f>D35</f>
        <v>14</v>
      </c>
      <c r="M8" s="180">
        <f>'Foglio calcolo'!F24</f>
        <v>50</v>
      </c>
      <c r="N8" s="182">
        <f>'Foglio calcolo'!F25</f>
        <v>170</v>
      </c>
      <c r="O8" s="184">
        <f>'Foglio calcolo'!F26</f>
        <v>0</v>
      </c>
    </row>
    <row r="9" spans="1:15" ht="11.25" customHeight="1" thickBot="1">
      <c r="A9" s="157"/>
      <c r="B9" s="142" t="s">
        <v>18</v>
      </c>
      <c r="C9" s="104" t="s">
        <v>10</v>
      </c>
      <c r="D9" s="222">
        <f>SUM('Foglio calcolo'!H3:H18)</f>
        <v>25</v>
      </c>
      <c r="E9" s="154">
        <f>IF(D9=0,0,D9/(F9+F13))</f>
        <v>0.0728862973760933</v>
      </c>
      <c r="F9" s="150">
        <f>SUM(D9:D12)</f>
        <v>143</v>
      </c>
      <c r="G9" s="154">
        <f>IF(F9=0,0,F9/(F9+F13))</f>
        <v>0.41690962099125367</v>
      </c>
      <c r="I9" s="181"/>
      <c r="J9" s="183"/>
      <c r="K9" s="185"/>
      <c r="M9" s="181"/>
      <c r="N9" s="183"/>
      <c r="O9" s="185"/>
    </row>
    <row r="10" spans="1:11" ht="12" customHeight="1">
      <c r="A10" s="157"/>
      <c r="B10" s="143"/>
      <c r="C10" s="105" t="s">
        <v>19</v>
      </c>
      <c r="D10" s="215"/>
      <c r="E10" s="155"/>
      <c r="F10" s="151"/>
      <c r="G10" s="155"/>
      <c r="I10" s="74"/>
      <c r="J10" s="74"/>
      <c r="K10" s="74"/>
    </row>
    <row r="11" spans="1:13" ht="12" customHeight="1" thickBot="1">
      <c r="A11" s="157"/>
      <c r="B11" s="143"/>
      <c r="C11" s="106" t="s">
        <v>12</v>
      </c>
      <c r="D11" s="214">
        <f>SUM('Foglio calcolo'!I3:I18)</f>
        <v>118</v>
      </c>
      <c r="E11" s="212">
        <f>IF(D11=0,0,D11/(F9+F13))</f>
        <v>0.34402332361516036</v>
      </c>
      <c r="F11" s="151"/>
      <c r="G11" s="155"/>
      <c r="I11" s="68" t="s">
        <v>41</v>
      </c>
      <c r="M11" s="68" t="s">
        <v>41</v>
      </c>
    </row>
    <row r="12" spans="1:15" ht="12" customHeight="1" thickBot="1">
      <c r="A12" s="157"/>
      <c r="B12" s="143"/>
      <c r="C12" s="105" t="s">
        <v>20</v>
      </c>
      <c r="D12" s="215"/>
      <c r="E12" s="213"/>
      <c r="F12" s="151"/>
      <c r="G12" s="155"/>
      <c r="I12" s="70" t="s">
        <v>0</v>
      </c>
      <c r="J12" s="71" t="s">
        <v>2</v>
      </c>
      <c r="K12" s="72" t="s">
        <v>4</v>
      </c>
      <c r="M12" s="71" t="s">
        <v>37</v>
      </c>
      <c r="N12" s="71" t="s">
        <v>38</v>
      </c>
      <c r="O12" s="71" t="s">
        <v>39</v>
      </c>
    </row>
    <row r="13" spans="1:15" ht="11.25" customHeight="1">
      <c r="A13" s="157"/>
      <c r="B13" s="143"/>
      <c r="C13" s="101" t="s">
        <v>21</v>
      </c>
      <c r="D13" s="165">
        <f>SUM('Foglio calcolo'!I3:I18)</f>
        <v>118</v>
      </c>
      <c r="E13" s="207">
        <f>IF(D13=0,0,D13/(F9+F13))</f>
        <v>0.34402332361516036</v>
      </c>
      <c r="F13" s="202">
        <f>SUM(D13:D16)</f>
        <v>200</v>
      </c>
      <c r="G13" s="207">
        <f>IF(F13=0,0,F13/(F9+F13))</f>
        <v>0.5830903790087464</v>
      </c>
      <c r="I13" s="186">
        <f>IF(I8=0,0,I8/(SUM(D1:D8)))</f>
        <v>0.1362862010221465</v>
      </c>
      <c r="J13" s="188">
        <f>IF(J8=0,0,J8/(SUM(D17:D24)))</f>
        <v>0.2552026286966046</v>
      </c>
      <c r="K13" s="190">
        <f>IF(K8=0,0,K8/(SUM(D33:D36)))</f>
        <v>0.4375</v>
      </c>
      <c r="M13" s="186">
        <f>IF(M3=0,0,(M8/M3))</f>
        <v>0.18587360594795538</v>
      </c>
      <c r="N13" s="188">
        <f>IF(N3=0,0,(N8/N3))</f>
        <v>0.3008849557522124</v>
      </c>
      <c r="O13" s="190">
        <f>IF(O3=0,0,(O8/O3))</f>
        <v>0</v>
      </c>
    </row>
    <row r="14" spans="1:15" ht="12" customHeight="1" thickBot="1">
      <c r="A14" s="157"/>
      <c r="B14" s="143"/>
      <c r="C14" s="102" t="s">
        <v>22</v>
      </c>
      <c r="D14" s="166"/>
      <c r="E14" s="207"/>
      <c r="F14" s="202"/>
      <c r="G14" s="207"/>
      <c r="I14" s="187"/>
      <c r="J14" s="189"/>
      <c r="K14" s="191"/>
      <c r="M14" s="187"/>
      <c r="N14" s="189"/>
      <c r="O14" s="191"/>
    </row>
    <row r="15" spans="1:7" ht="11.25" customHeight="1">
      <c r="A15" s="157"/>
      <c r="B15" s="143"/>
      <c r="C15" s="101" t="s">
        <v>23</v>
      </c>
      <c r="D15" s="165">
        <f>SUM('Foglio calcolo'!K3:K18)</f>
        <v>82</v>
      </c>
      <c r="E15" s="207">
        <f>IF(D15=0,0,D15/(F9+F13))</f>
        <v>0.239067055393586</v>
      </c>
      <c r="F15" s="202"/>
      <c r="G15" s="207"/>
    </row>
    <row r="16" spans="1:13" ht="12" customHeight="1" thickBot="1">
      <c r="A16" s="157"/>
      <c r="B16" s="144"/>
      <c r="C16" s="103" t="s">
        <v>24</v>
      </c>
      <c r="D16" s="223"/>
      <c r="E16" s="208"/>
      <c r="F16" s="203"/>
      <c r="G16" s="208"/>
      <c r="I16" s="68" t="s">
        <v>40</v>
      </c>
      <c r="M16" s="68" t="s">
        <v>36</v>
      </c>
    </row>
    <row r="17" spans="1:15" ht="11.25" customHeight="1" thickBot="1">
      <c r="A17" s="157"/>
      <c r="B17" s="142" t="s">
        <v>25</v>
      </c>
      <c r="C17" s="104" t="s">
        <v>26</v>
      </c>
      <c r="D17" s="222">
        <f>SUM('Foglio calcolo'!L3:L18)</f>
        <v>133</v>
      </c>
      <c r="E17" s="209">
        <f>IF(D17=0,0,D17/(F17+F21))</f>
        <v>0.1456736035049288</v>
      </c>
      <c r="F17" s="204">
        <f>SUM(D17:D20)</f>
        <v>535</v>
      </c>
      <c r="G17" s="209">
        <f>IF(F17=0,0,F17/(F17+F21))</f>
        <v>0.5859802847754655</v>
      </c>
      <c r="I17" s="70" t="s">
        <v>0</v>
      </c>
      <c r="J17" s="71" t="s">
        <v>2</v>
      </c>
      <c r="K17" s="73" t="s">
        <v>4</v>
      </c>
      <c r="M17" s="71" t="s">
        <v>37</v>
      </c>
      <c r="N17" s="71" t="s">
        <v>38</v>
      </c>
      <c r="O17" s="71" t="s">
        <v>39</v>
      </c>
    </row>
    <row r="18" spans="1:15" ht="11.25" customHeight="1">
      <c r="A18" s="157"/>
      <c r="B18" s="143"/>
      <c r="C18" s="105" t="s">
        <v>11</v>
      </c>
      <c r="D18" s="215"/>
      <c r="E18" s="210"/>
      <c r="F18" s="205"/>
      <c r="G18" s="210"/>
      <c r="I18" s="180">
        <f>D1</f>
        <v>81</v>
      </c>
      <c r="J18" s="182">
        <f>D17</f>
        <v>133</v>
      </c>
      <c r="K18" s="184">
        <f>D33</f>
        <v>18</v>
      </c>
      <c r="M18" s="180">
        <f>'Foglio calcolo'!G24</f>
        <v>0</v>
      </c>
      <c r="N18" s="182">
        <f>'Foglio calcolo'!G25</f>
        <v>12</v>
      </c>
      <c r="O18" s="184">
        <f>'Foglio calcolo'!G26</f>
        <v>0</v>
      </c>
    </row>
    <row r="19" spans="1:15" ht="12" customHeight="1" thickBot="1">
      <c r="A19" s="157"/>
      <c r="B19" s="143"/>
      <c r="C19" s="106" t="s">
        <v>12</v>
      </c>
      <c r="D19" s="214">
        <f>SUM('Foglio calcolo'!M3:M18)</f>
        <v>402</v>
      </c>
      <c r="E19" s="210">
        <f>IF(D19=0,0,D19/(F17+F21))</f>
        <v>0.4403066812705367</v>
      </c>
      <c r="F19" s="205"/>
      <c r="G19" s="210"/>
      <c r="I19" s="181"/>
      <c r="J19" s="183"/>
      <c r="K19" s="185"/>
      <c r="M19" s="181"/>
      <c r="N19" s="183"/>
      <c r="O19" s="185"/>
    </row>
    <row r="20" spans="1:7" ht="11.25" customHeight="1">
      <c r="A20" s="157"/>
      <c r="B20" s="143"/>
      <c r="C20" s="105" t="s">
        <v>27</v>
      </c>
      <c r="D20" s="215"/>
      <c r="E20" s="210"/>
      <c r="F20" s="205"/>
      <c r="G20" s="210"/>
    </row>
    <row r="21" spans="1:13" ht="12" customHeight="1" thickBot="1">
      <c r="A21" s="157"/>
      <c r="B21" s="143"/>
      <c r="C21" s="101" t="s">
        <v>28</v>
      </c>
      <c r="D21" s="165">
        <f>SUM('Foglio calcolo'!N3:N18)</f>
        <v>145</v>
      </c>
      <c r="E21" s="207">
        <f>IF(D21=0,0,D21/(F17+F21))</f>
        <v>0.1588170865279299</v>
      </c>
      <c r="F21" s="202">
        <f>SUM(D21:D24)</f>
        <v>378</v>
      </c>
      <c r="G21" s="207">
        <f>IF(F21=0,0,F21/(F17+F21))</f>
        <v>0.4140197152245345</v>
      </c>
      <c r="I21" s="68" t="s">
        <v>42</v>
      </c>
      <c r="M21" s="68" t="s">
        <v>70</v>
      </c>
    </row>
    <row r="22" spans="1:15" ht="12" customHeight="1" thickBot="1">
      <c r="A22" s="157"/>
      <c r="B22" s="143"/>
      <c r="C22" s="102" t="s">
        <v>29</v>
      </c>
      <c r="D22" s="166"/>
      <c r="E22" s="207"/>
      <c r="F22" s="202"/>
      <c r="G22" s="207"/>
      <c r="I22" s="70" t="s">
        <v>43</v>
      </c>
      <c r="J22" s="71" t="s">
        <v>3</v>
      </c>
      <c r="K22" s="73" t="s">
        <v>35</v>
      </c>
      <c r="M22" s="71" t="s">
        <v>37</v>
      </c>
      <c r="N22" s="71" t="s">
        <v>38</v>
      </c>
      <c r="O22" s="71" t="s">
        <v>39</v>
      </c>
    </row>
    <row r="23" spans="1:15" ht="11.25" customHeight="1">
      <c r="A23" s="157"/>
      <c r="B23" s="143"/>
      <c r="C23" s="101" t="s">
        <v>30</v>
      </c>
      <c r="D23" s="216">
        <f>SUM('Foglio calcolo'!O3:O18)</f>
        <v>233</v>
      </c>
      <c r="E23" s="207">
        <f>IF(D23=0,0,D23/(F17+F21))</f>
        <v>0.2552026286966046</v>
      </c>
      <c r="F23" s="202"/>
      <c r="G23" s="207"/>
      <c r="I23" s="180">
        <f>D9</f>
        <v>25</v>
      </c>
      <c r="J23" s="182">
        <f>D25</f>
        <v>58</v>
      </c>
      <c r="K23" s="184">
        <f>I23+J23</f>
        <v>83</v>
      </c>
      <c r="M23" s="180">
        <f>'Foglio calcolo'!H24</f>
        <v>19</v>
      </c>
      <c r="N23" s="182">
        <f>'Foglio calcolo'!H25</f>
        <v>25</v>
      </c>
      <c r="O23" s="184">
        <f>'Foglio calcolo'!H26</f>
        <v>0</v>
      </c>
    </row>
    <row r="24" spans="1:15" ht="12" customHeight="1" thickBot="1">
      <c r="A24" s="157"/>
      <c r="B24" s="144"/>
      <c r="C24" s="103" t="s">
        <v>17</v>
      </c>
      <c r="D24" s="217"/>
      <c r="E24" s="208"/>
      <c r="F24" s="203"/>
      <c r="G24" s="208"/>
      <c r="I24" s="181"/>
      <c r="J24" s="183"/>
      <c r="K24" s="185"/>
      <c r="M24" s="181"/>
      <c r="N24" s="183"/>
      <c r="O24" s="185"/>
    </row>
    <row r="25" spans="1:7" ht="11.25" customHeight="1">
      <c r="A25" s="157"/>
      <c r="B25" s="179" t="s">
        <v>31</v>
      </c>
      <c r="C25" s="104" t="s">
        <v>10</v>
      </c>
      <c r="D25" s="222">
        <f>SUM('Foglio calcolo'!P3:P18)</f>
        <v>58</v>
      </c>
      <c r="E25" s="211">
        <f>IF(D25=0,0,D25/(F25+F29))</f>
        <v>0.08748114630467571</v>
      </c>
      <c r="F25" s="206">
        <f>SUM(D25:D28)</f>
        <v>286</v>
      </c>
      <c r="G25" s="211">
        <f>IF(F25=0,0,F25/(F25+F29))</f>
        <v>0.43137254901960786</v>
      </c>
    </row>
    <row r="26" spans="1:13" ht="12" customHeight="1" thickBot="1">
      <c r="A26" s="157"/>
      <c r="B26" s="143"/>
      <c r="C26" s="105" t="s">
        <v>19</v>
      </c>
      <c r="D26" s="215"/>
      <c r="E26" s="210"/>
      <c r="F26" s="205"/>
      <c r="G26" s="210"/>
      <c r="I26" s="68" t="s">
        <v>71</v>
      </c>
      <c r="L26" s="107"/>
      <c r="M26" s="68" t="s">
        <v>72</v>
      </c>
    </row>
    <row r="27" spans="1:15" ht="12" customHeight="1" thickBot="1">
      <c r="A27" s="157"/>
      <c r="B27" s="143"/>
      <c r="C27" s="106" t="s">
        <v>12</v>
      </c>
      <c r="D27" s="214">
        <f>SUM('Foglio calcolo'!Q3:Q18)</f>
        <v>228</v>
      </c>
      <c r="E27" s="210">
        <f>IF(D27=0,0,D27/(F25+F29))</f>
        <v>0.3438914027149321</v>
      </c>
      <c r="F27" s="205"/>
      <c r="G27" s="210"/>
      <c r="I27" s="75" t="s">
        <v>73</v>
      </c>
      <c r="J27" s="76" t="s">
        <v>74</v>
      </c>
      <c r="K27" s="77" t="s">
        <v>35</v>
      </c>
      <c r="M27" s="71" t="s">
        <v>37</v>
      </c>
      <c r="N27" s="71" t="s">
        <v>38</v>
      </c>
      <c r="O27" s="71" t="s">
        <v>39</v>
      </c>
    </row>
    <row r="28" spans="1:15" ht="11.25" customHeight="1">
      <c r="A28" s="157"/>
      <c r="B28" s="143"/>
      <c r="C28" s="105" t="s">
        <v>20</v>
      </c>
      <c r="D28" s="215"/>
      <c r="E28" s="210"/>
      <c r="F28" s="205"/>
      <c r="G28" s="210"/>
      <c r="I28" s="180">
        <f>SUM(I18:K19)</f>
        <v>232</v>
      </c>
      <c r="J28" s="182">
        <f>K23</f>
        <v>83</v>
      </c>
      <c r="K28" s="184">
        <f>I28+J28</f>
        <v>315</v>
      </c>
      <c r="M28" s="180">
        <f>'Foglio calcolo'!I24</f>
        <v>4</v>
      </c>
      <c r="N28" s="182">
        <f>'Foglio calcolo'!I25</f>
        <v>15</v>
      </c>
      <c r="O28" s="184">
        <f>'Foglio calcolo'!I26</f>
        <v>0</v>
      </c>
    </row>
    <row r="29" spans="1:15" ht="12" customHeight="1" thickBot="1">
      <c r="A29" s="157"/>
      <c r="B29" s="143"/>
      <c r="C29" s="101" t="s">
        <v>14</v>
      </c>
      <c r="D29" s="165">
        <f>SUM('Foglio calcolo'!R3:R18)</f>
        <v>247</v>
      </c>
      <c r="E29" s="207">
        <f>IF(D29=0,0,D29/(F25+F29))</f>
        <v>0.37254901960784315</v>
      </c>
      <c r="F29" s="202">
        <f>SUM(D29:D32)</f>
        <v>377</v>
      </c>
      <c r="G29" s="207">
        <f>IF(F29=0,0,F29/(F25+F29))</f>
        <v>0.5686274509803921</v>
      </c>
      <c r="I29" s="181"/>
      <c r="J29" s="183"/>
      <c r="K29" s="185"/>
      <c r="M29" s="181"/>
      <c r="N29" s="183"/>
      <c r="O29" s="185"/>
    </row>
    <row r="30" spans="1:7" ht="12" customHeight="1">
      <c r="A30" s="157"/>
      <c r="B30" s="143"/>
      <c r="C30" s="102" t="s">
        <v>22</v>
      </c>
      <c r="D30" s="166"/>
      <c r="E30" s="207"/>
      <c r="F30" s="202"/>
      <c r="G30" s="207"/>
    </row>
    <row r="31" spans="1:7" ht="11.25" customHeight="1">
      <c r="A31" s="157"/>
      <c r="B31" s="143"/>
      <c r="C31" s="101" t="s">
        <v>23</v>
      </c>
      <c r="D31" s="216">
        <f>SUM('Foglio calcolo'!S3:S18)</f>
        <v>130</v>
      </c>
      <c r="E31" s="207">
        <f>IF(D31=0,0,D31/(F25+F29))</f>
        <v>0.19607843137254902</v>
      </c>
      <c r="F31" s="202"/>
      <c r="G31" s="207"/>
    </row>
    <row r="32" spans="1:12" ht="12" customHeight="1" thickBot="1">
      <c r="A32" s="157"/>
      <c r="B32" s="144"/>
      <c r="C32" s="103" t="s">
        <v>24</v>
      </c>
      <c r="D32" s="217"/>
      <c r="E32" s="208"/>
      <c r="F32" s="203"/>
      <c r="G32" s="208"/>
      <c r="K32" s="107"/>
      <c r="L32" s="97"/>
    </row>
    <row r="33" spans="1:12" s="108" customFormat="1" ht="11.25" customHeight="1">
      <c r="A33" s="157"/>
      <c r="B33" s="175" t="s">
        <v>62</v>
      </c>
      <c r="C33" s="104" t="s">
        <v>26</v>
      </c>
      <c r="D33" s="222">
        <f>SUM('Foglio calcolo'!T3:T18)</f>
        <v>18</v>
      </c>
      <c r="E33" s="211">
        <f>IF(D33=0,0,D33/(F33+F37))</f>
        <v>0.5625</v>
      </c>
      <c r="F33" s="224">
        <f>SUM(D33:D36)</f>
        <v>32</v>
      </c>
      <c r="G33" s="225"/>
      <c r="K33" s="97"/>
      <c r="L33" s="97"/>
    </row>
    <row r="34" spans="1:12" ht="12" customHeight="1">
      <c r="A34" s="157"/>
      <c r="B34" s="176"/>
      <c r="C34" s="105" t="s">
        <v>19</v>
      </c>
      <c r="D34" s="215"/>
      <c r="E34" s="210"/>
      <c r="F34" s="226"/>
      <c r="G34" s="227"/>
      <c r="K34" s="107"/>
      <c r="L34" s="109"/>
    </row>
    <row r="35" spans="1:7" ht="12.75" customHeight="1">
      <c r="A35" s="157"/>
      <c r="B35" s="176"/>
      <c r="C35" s="101" t="s">
        <v>63</v>
      </c>
      <c r="D35" s="165">
        <f>SUM('Foglio calcolo'!U3:U18)</f>
        <v>14</v>
      </c>
      <c r="E35" s="207">
        <f>IF(D35=0,0,D35/(F33+F37))</f>
        <v>0.4375</v>
      </c>
      <c r="F35" s="226"/>
      <c r="G35" s="227"/>
    </row>
    <row r="36" spans="1:7" ht="13.5" customHeight="1" thickBot="1">
      <c r="A36" s="158"/>
      <c r="B36" s="177"/>
      <c r="C36" s="110" t="s">
        <v>30</v>
      </c>
      <c r="D36" s="230"/>
      <c r="E36" s="171"/>
      <c r="F36" s="228"/>
      <c r="G36" s="229"/>
    </row>
    <row r="37" spans="2:7" ht="11.25">
      <c r="B37" s="111"/>
      <c r="C37" s="112"/>
      <c r="D37" s="113"/>
      <c r="E37" s="114"/>
      <c r="F37" s="113"/>
      <c r="G37" s="114"/>
    </row>
    <row r="38" spans="2:7" ht="11.25">
      <c r="B38" s="115"/>
      <c r="C38" s="116"/>
      <c r="D38" s="99"/>
      <c r="E38" s="117"/>
      <c r="F38" s="99"/>
      <c r="G38" s="117"/>
    </row>
    <row r="39" spans="2:7" ht="11.25">
      <c r="B39" s="115"/>
      <c r="C39" s="118"/>
      <c r="D39" s="119"/>
      <c r="E39" s="117"/>
      <c r="F39" s="99"/>
      <c r="G39" s="117"/>
    </row>
    <row r="40" spans="2:7" ht="11.25">
      <c r="B40" s="115"/>
      <c r="C40" s="116"/>
      <c r="D40" s="119"/>
      <c r="E40" s="117"/>
      <c r="F40" s="99"/>
      <c r="G40" s="117"/>
    </row>
  </sheetData>
  <sheetProtection password="F4DA" sheet="1" objects="1" scenarios="1"/>
  <mergeCells count="95">
    <mergeCell ref="I1:K1"/>
    <mergeCell ref="I2:K2"/>
    <mergeCell ref="I3:K4"/>
    <mergeCell ref="M3:M4"/>
    <mergeCell ref="N3:N4"/>
    <mergeCell ref="O3:O4"/>
    <mergeCell ref="M8:M9"/>
    <mergeCell ref="N8:N9"/>
    <mergeCell ref="O8:O9"/>
    <mergeCell ref="A1:A36"/>
    <mergeCell ref="F33:G36"/>
    <mergeCell ref="D35:D36"/>
    <mergeCell ref="E35:E36"/>
    <mergeCell ref="D33:D34"/>
    <mergeCell ref="E33:E34"/>
    <mergeCell ref="B33:B36"/>
    <mergeCell ref="B1:B8"/>
    <mergeCell ref="B9:B16"/>
    <mergeCell ref="B17:B24"/>
    <mergeCell ref="O28:O29"/>
    <mergeCell ref="I18:I19"/>
    <mergeCell ref="N23:N24"/>
    <mergeCell ref="M23:M24"/>
    <mergeCell ref="M28:M29"/>
    <mergeCell ref="O23:O24"/>
    <mergeCell ref="N28:N29"/>
    <mergeCell ref="M18:M19"/>
    <mergeCell ref="I23:I24"/>
    <mergeCell ref="K18:K19"/>
    <mergeCell ref="J28:J29"/>
    <mergeCell ref="K28:K29"/>
    <mergeCell ref="J18:J19"/>
    <mergeCell ref="K23:K24"/>
    <mergeCell ref="J23:J24"/>
    <mergeCell ref="O13:O14"/>
    <mergeCell ref="O18:O19"/>
    <mergeCell ref="N18:N19"/>
    <mergeCell ref="M13:M14"/>
    <mergeCell ref="N13:N14"/>
    <mergeCell ref="B25:B32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1:D2"/>
    <mergeCell ref="D3:D4"/>
    <mergeCell ref="D5:D6"/>
    <mergeCell ref="D7:D8"/>
    <mergeCell ref="E1:E2"/>
    <mergeCell ref="E3:E4"/>
    <mergeCell ref="E5:E6"/>
    <mergeCell ref="E7:E8"/>
    <mergeCell ref="D27:D28"/>
    <mergeCell ref="D29:D30"/>
    <mergeCell ref="D31:D32"/>
    <mergeCell ref="E27:E28"/>
    <mergeCell ref="E29:E30"/>
    <mergeCell ref="E31:E32"/>
    <mergeCell ref="E25:E26"/>
    <mergeCell ref="E9:E10"/>
    <mergeCell ref="E11:E12"/>
    <mergeCell ref="E13:E14"/>
    <mergeCell ref="E15:E16"/>
    <mergeCell ref="E17:E18"/>
    <mergeCell ref="E19:E20"/>
    <mergeCell ref="E21:E22"/>
    <mergeCell ref="E23:E24"/>
    <mergeCell ref="G17:G20"/>
    <mergeCell ref="G21:G24"/>
    <mergeCell ref="G25:G28"/>
    <mergeCell ref="I28:I29"/>
    <mergeCell ref="G29:G32"/>
    <mergeCell ref="I13:I14"/>
    <mergeCell ref="J13:J14"/>
    <mergeCell ref="K13:K14"/>
    <mergeCell ref="K8:K9"/>
    <mergeCell ref="J8:J9"/>
    <mergeCell ref="I8:I9"/>
    <mergeCell ref="G1:G4"/>
    <mergeCell ref="G5:G8"/>
    <mergeCell ref="G9:G12"/>
    <mergeCell ref="G13:G16"/>
    <mergeCell ref="F29:F32"/>
    <mergeCell ref="F1:F4"/>
    <mergeCell ref="F5:F8"/>
    <mergeCell ref="F9:F12"/>
    <mergeCell ref="F13:F16"/>
    <mergeCell ref="F17:F20"/>
    <mergeCell ref="F21:F24"/>
    <mergeCell ref="F25:F28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O67"/>
  <sheetViews>
    <sheetView workbookViewId="0" topLeftCell="A1">
      <selection activeCell="K23" sqref="K23:K24"/>
    </sheetView>
  </sheetViews>
  <sheetFormatPr defaultColWidth="9.140625" defaultRowHeight="11.25" customHeight="1"/>
  <cols>
    <col min="1" max="1" width="5.8515625" style="55" customWidth="1"/>
    <col min="2" max="2" width="3.00390625" style="55" customWidth="1"/>
    <col min="3" max="3" width="16.7109375" style="55" customWidth="1"/>
    <col min="4" max="4" width="4.28125" style="55" customWidth="1"/>
    <col min="5" max="5" width="5.8515625" style="55" customWidth="1"/>
    <col min="6" max="6" width="4.28125" style="55" customWidth="1"/>
    <col min="7" max="7" width="5.8515625" style="55" customWidth="1"/>
    <col min="8" max="8" width="1.8515625" style="55" customWidth="1"/>
    <col min="9" max="9" width="5.8515625" style="55" customWidth="1"/>
    <col min="10" max="10" width="3.00390625" style="55" customWidth="1"/>
    <col min="11" max="11" width="16.7109375" style="55" customWidth="1"/>
    <col min="12" max="12" width="4.28125" style="55" customWidth="1"/>
    <col min="13" max="13" width="5.8515625" style="55" customWidth="1"/>
    <col min="14" max="14" width="4.28125" style="55" customWidth="1"/>
    <col min="15" max="15" width="5.8515625" style="55" customWidth="1"/>
    <col min="16" max="16384" width="9.140625" style="55" customWidth="1"/>
  </cols>
  <sheetData>
    <row r="1" spans="1:15" ht="11.25" customHeight="1">
      <c r="A1" s="254">
        <f>'Foglio calcolo'!B3</f>
        <v>1</v>
      </c>
      <c r="B1" s="142" t="s">
        <v>9</v>
      </c>
      <c r="C1" s="95" t="s">
        <v>10</v>
      </c>
      <c r="D1" s="218">
        <f>'Foglio calcolo'!D$3</f>
        <v>4</v>
      </c>
      <c r="E1" s="154">
        <f>IF(D1=0,0,D1/(F1+F5))</f>
        <v>0.07407407407407407</v>
      </c>
      <c r="F1" s="150">
        <f>SUM(D1:D4)</f>
        <v>25</v>
      </c>
      <c r="G1" s="154">
        <f>IF(F1=0,0,F1/(F1+F5))</f>
        <v>0.46296296296296297</v>
      </c>
      <c r="H1" s="69"/>
      <c r="I1" s="254">
        <f>'Foglio calcolo'!B4</f>
        <v>2</v>
      </c>
      <c r="J1" s="142" t="s">
        <v>9</v>
      </c>
      <c r="K1" s="95" t="s">
        <v>10</v>
      </c>
      <c r="L1" s="218">
        <f>'Foglio calcolo'!D$4</f>
        <v>1</v>
      </c>
      <c r="M1" s="154">
        <f>IF(L1=0,0,L1/($N$1+$N$5))</f>
        <v>0.16666666666666666</v>
      </c>
      <c r="N1" s="150">
        <f>SUM(L1:L4)</f>
        <v>3</v>
      </c>
      <c r="O1" s="154">
        <f>IF(N1=0,0,N1/(N1+N5))</f>
        <v>0.5</v>
      </c>
    </row>
    <row r="2" spans="1:15" ht="11.25" customHeight="1">
      <c r="A2" s="255"/>
      <c r="B2" s="143"/>
      <c r="C2" s="96" t="s">
        <v>11</v>
      </c>
      <c r="D2" s="219"/>
      <c r="E2" s="155"/>
      <c r="F2" s="151"/>
      <c r="G2" s="155"/>
      <c r="H2" s="69"/>
      <c r="I2" s="255"/>
      <c r="J2" s="143"/>
      <c r="K2" s="96" t="s">
        <v>11</v>
      </c>
      <c r="L2" s="219"/>
      <c r="M2" s="155"/>
      <c r="N2" s="151"/>
      <c r="O2" s="155"/>
    </row>
    <row r="3" spans="1:15" ht="11.25" customHeight="1" thickBot="1">
      <c r="A3" s="256"/>
      <c r="B3" s="143"/>
      <c r="C3" s="98" t="s">
        <v>12</v>
      </c>
      <c r="D3" s="253">
        <f>'Foglio calcolo'!E$3</f>
        <v>21</v>
      </c>
      <c r="E3" s="155">
        <f>IF(D3=0,0,D3/(F1+F5))</f>
        <v>0.3888888888888889</v>
      </c>
      <c r="F3" s="151"/>
      <c r="G3" s="155"/>
      <c r="H3" s="69"/>
      <c r="I3" s="256"/>
      <c r="J3" s="143"/>
      <c r="K3" s="98" t="s">
        <v>12</v>
      </c>
      <c r="L3" s="219">
        <f>'Foglio calcolo'!E$4</f>
        <v>2</v>
      </c>
      <c r="M3" s="212">
        <f>IF(L3=0,0,L3/(N1+N5))</f>
        <v>0.3333333333333333</v>
      </c>
      <c r="N3" s="151"/>
      <c r="O3" s="155"/>
    </row>
    <row r="4" spans="1:15" ht="11.25" customHeight="1">
      <c r="A4" s="257" t="str">
        <f>'Foglio calcolo'!C3</f>
        <v>MARCO MAMELI</v>
      </c>
      <c r="B4" s="143"/>
      <c r="C4" s="96" t="s">
        <v>13</v>
      </c>
      <c r="D4" s="221"/>
      <c r="E4" s="155"/>
      <c r="F4" s="151"/>
      <c r="G4" s="155"/>
      <c r="H4" s="69"/>
      <c r="I4" s="257" t="str">
        <f>'Foglio calcolo'!C4</f>
        <v>MONICA BONORI</v>
      </c>
      <c r="J4" s="143"/>
      <c r="K4" s="96" t="s">
        <v>13</v>
      </c>
      <c r="L4" s="219"/>
      <c r="M4" s="213"/>
      <c r="N4" s="151"/>
      <c r="O4" s="155"/>
    </row>
    <row r="5" spans="1:15" ht="11.25" customHeight="1">
      <c r="A5" s="261"/>
      <c r="B5" s="143"/>
      <c r="C5" s="101" t="s">
        <v>14</v>
      </c>
      <c r="D5" s="165">
        <f>'Foglio calcolo'!F$3</f>
        <v>23</v>
      </c>
      <c r="E5" s="207">
        <f>IF(D5=0,0,D5/(F1+F5))</f>
        <v>0.42592592592592593</v>
      </c>
      <c r="F5" s="202">
        <f>SUM(D5:D8)</f>
        <v>29</v>
      </c>
      <c r="G5" s="207">
        <f>IF(F5=0,0,F5/(F1+F5))</f>
        <v>0.5370370370370371</v>
      </c>
      <c r="H5" s="69"/>
      <c r="I5" s="258"/>
      <c r="J5" s="143"/>
      <c r="K5" s="101" t="s">
        <v>14</v>
      </c>
      <c r="L5" s="165">
        <f>'Foglio calcolo'!F$4</f>
        <v>2</v>
      </c>
      <c r="M5" s="171">
        <f>IF(L5=0,0,L5/(N1+N5))</f>
        <v>0.3333333333333333</v>
      </c>
      <c r="N5" s="202">
        <f>SUM(L5:L8)</f>
        <v>3</v>
      </c>
      <c r="O5" s="207">
        <f>IF(N5=0,0,N5/(N1+N5))</f>
        <v>0.5</v>
      </c>
    </row>
    <row r="6" spans="1:15" ht="11.25" customHeight="1">
      <c r="A6" s="261"/>
      <c r="B6" s="143"/>
      <c r="C6" s="102" t="s">
        <v>15</v>
      </c>
      <c r="D6" s="166"/>
      <c r="E6" s="207"/>
      <c r="F6" s="202"/>
      <c r="G6" s="207"/>
      <c r="H6" s="69"/>
      <c r="I6" s="258"/>
      <c r="J6" s="143"/>
      <c r="K6" s="102" t="s">
        <v>15</v>
      </c>
      <c r="L6" s="166"/>
      <c r="M6" s="172"/>
      <c r="N6" s="202"/>
      <c r="O6" s="207"/>
    </row>
    <row r="7" spans="1:15" ht="11.25" customHeight="1">
      <c r="A7" s="261"/>
      <c r="B7" s="143"/>
      <c r="C7" s="101" t="s">
        <v>16</v>
      </c>
      <c r="D7" s="251">
        <f>'Foglio calcolo'!G$3</f>
        <v>6</v>
      </c>
      <c r="E7" s="207">
        <f>IF(D7=0,0,D7/(F1+F5))</f>
        <v>0.1111111111111111</v>
      </c>
      <c r="F7" s="202"/>
      <c r="G7" s="207"/>
      <c r="H7" s="69"/>
      <c r="I7" s="258"/>
      <c r="J7" s="143"/>
      <c r="K7" s="101" t="s">
        <v>16</v>
      </c>
      <c r="L7" s="251">
        <f>'Foglio calcolo'!G$4</f>
        <v>1</v>
      </c>
      <c r="M7" s="171">
        <f>IF(L7=0,0,L7/(N1+N5))</f>
        <v>0.16666666666666666</v>
      </c>
      <c r="N7" s="202"/>
      <c r="O7" s="207"/>
    </row>
    <row r="8" spans="1:15" ht="11.25" customHeight="1" thickBot="1">
      <c r="A8" s="261"/>
      <c r="B8" s="144"/>
      <c r="C8" s="103" t="s">
        <v>17</v>
      </c>
      <c r="D8" s="252"/>
      <c r="E8" s="208"/>
      <c r="F8" s="203"/>
      <c r="G8" s="208"/>
      <c r="H8" s="69"/>
      <c r="I8" s="258"/>
      <c r="J8" s="144"/>
      <c r="K8" s="103" t="s">
        <v>17</v>
      </c>
      <c r="L8" s="252"/>
      <c r="M8" s="260"/>
      <c r="N8" s="203"/>
      <c r="O8" s="208"/>
    </row>
    <row r="9" spans="1:15" ht="11.25" customHeight="1">
      <c r="A9" s="261"/>
      <c r="B9" s="142" t="s">
        <v>18</v>
      </c>
      <c r="C9" s="104" t="s">
        <v>10</v>
      </c>
      <c r="D9" s="218">
        <f>'Foglio calcolo'!H$3</f>
        <v>3</v>
      </c>
      <c r="E9" s="154">
        <f>IF(D9=0,0,D9/(F9+F13))</f>
        <v>0.061224489795918366</v>
      </c>
      <c r="F9" s="150">
        <f>SUM(D9:D12)</f>
        <v>16</v>
      </c>
      <c r="G9" s="154">
        <f>IF(F9=0,0,F9/(F9+F13))</f>
        <v>0.32653061224489793</v>
      </c>
      <c r="H9" s="69"/>
      <c r="I9" s="258"/>
      <c r="J9" s="142" t="s">
        <v>18</v>
      </c>
      <c r="K9" s="104" t="s">
        <v>10</v>
      </c>
      <c r="L9" s="218">
        <f>'Foglio calcolo'!H$4</f>
        <v>2</v>
      </c>
      <c r="M9" s="154">
        <f>IF(L9=0,0,L9/(N9+N13))</f>
        <v>0.25</v>
      </c>
      <c r="N9" s="150">
        <f>SUM(L9:L12)</f>
        <v>4</v>
      </c>
      <c r="O9" s="154">
        <f>IF(N9=0,0,N9/(N9+N13))</f>
        <v>0.5</v>
      </c>
    </row>
    <row r="10" spans="1:15" ht="11.25" customHeight="1">
      <c r="A10" s="261"/>
      <c r="B10" s="143"/>
      <c r="C10" s="105" t="s">
        <v>19</v>
      </c>
      <c r="D10" s="219"/>
      <c r="E10" s="155"/>
      <c r="F10" s="151"/>
      <c r="G10" s="155"/>
      <c r="H10" s="69"/>
      <c r="I10" s="258"/>
      <c r="J10" s="143"/>
      <c r="K10" s="105" t="s">
        <v>19</v>
      </c>
      <c r="L10" s="219"/>
      <c r="M10" s="155"/>
      <c r="N10" s="151"/>
      <c r="O10" s="155"/>
    </row>
    <row r="11" spans="1:15" ht="11.25" customHeight="1">
      <c r="A11" s="261"/>
      <c r="B11" s="143"/>
      <c r="C11" s="106" t="s">
        <v>12</v>
      </c>
      <c r="D11" s="253">
        <f>'Foglio calcolo'!I$3</f>
        <v>13</v>
      </c>
      <c r="E11" s="155">
        <f>IF(D11=0,0,D11/(F9+F13))</f>
        <v>0.2653061224489796</v>
      </c>
      <c r="F11" s="151"/>
      <c r="G11" s="155"/>
      <c r="H11" s="69"/>
      <c r="I11" s="258"/>
      <c r="J11" s="143"/>
      <c r="K11" s="106" t="s">
        <v>12</v>
      </c>
      <c r="L11" s="219">
        <f>'Foglio calcolo'!I$4</f>
        <v>2</v>
      </c>
      <c r="M11" s="155">
        <f>IF(L11=0,0,L11/(N9+N13))</f>
        <v>0.25</v>
      </c>
      <c r="N11" s="151"/>
      <c r="O11" s="155"/>
    </row>
    <row r="12" spans="1:15" ht="11.25" customHeight="1">
      <c r="A12" s="261"/>
      <c r="B12" s="143"/>
      <c r="C12" s="105" t="s">
        <v>20</v>
      </c>
      <c r="D12" s="221"/>
      <c r="E12" s="155"/>
      <c r="F12" s="151"/>
      <c r="G12" s="155"/>
      <c r="H12" s="69"/>
      <c r="I12" s="258"/>
      <c r="J12" s="143"/>
      <c r="K12" s="105" t="s">
        <v>20</v>
      </c>
      <c r="L12" s="219"/>
      <c r="M12" s="155"/>
      <c r="N12" s="151"/>
      <c r="O12" s="155"/>
    </row>
    <row r="13" spans="1:15" ht="11.25" customHeight="1">
      <c r="A13" s="261"/>
      <c r="B13" s="143"/>
      <c r="C13" s="101" t="s">
        <v>21</v>
      </c>
      <c r="D13" s="165">
        <f>'Foglio calcolo'!J$3</f>
        <v>18</v>
      </c>
      <c r="E13" s="207">
        <f>IF(D13=0,0,D13/(F9+F13))</f>
        <v>0.3673469387755102</v>
      </c>
      <c r="F13" s="202">
        <f>SUM(D13:D16)</f>
        <v>33</v>
      </c>
      <c r="G13" s="207">
        <f>IF(F13=0,0,F13/(F9+F13))</f>
        <v>0.673469387755102</v>
      </c>
      <c r="H13" s="69"/>
      <c r="I13" s="258"/>
      <c r="J13" s="143"/>
      <c r="K13" s="101" t="s">
        <v>21</v>
      </c>
      <c r="L13" s="165">
        <f>'Foglio calcolo'!J$4</f>
        <v>3</v>
      </c>
      <c r="M13" s="207">
        <f>IF(L13=0,0,L13/(N9+N13))</f>
        <v>0.375</v>
      </c>
      <c r="N13" s="202">
        <f>SUM(L13:L16)</f>
        <v>4</v>
      </c>
      <c r="O13" s="207">
        <f>IF(N13=0,0,N13/(N9+N13))</f>
        <v>0.5</v>
      </c>
    </row>
    <row r="14" spans="1:15" ht="11.25" customHeight="1">
      <c r="A14" s="261"/>
      <c r="B14" s="143"/>
      <c r="C14" s="102" t="s">
        <v>22</v>
      </c>
      <c r="D14" s="166"/>
      <c r="E14" s="207"/>
      <c r="F14" s="202"/>
      <c r="G14" s="207"/>
      <c r="H14" s="69"/>
      <c r="I14" s="258"/>
      <c r="J14" s="143"/>
      <c r="K14" s="102" t="s">
        <v>22</v>
      </c>
      <c r="L14" s="166"/>
      <c r="M14" s="207"/>
      <c r="N14" s="202"/>
      <c r="O14" s="207"/>
    </row>
    <row r="15" spans="1:15" ht="11.25" customHeight="1">
      <c r="A15" s="261"/>
      <c r="B15" s="143"/>
      <c r="C15" s="101" t="s">
        <v>23</v>
      </c>
      <c r="D15" s="251">
        <f>'Foglio calcolo'!K$3</f>
        <v>15</v>
      </c>
      <c r="E15" s="207">
        <f>IF(D15=0,0,D15/(F9+F13))</f>
        <v>0.30612244897959184</v>
      </c>
      <c r="F15" s="202"/>
      <c r="G15" s="207"/>
      <c r="H15" s="69"/>
      <c r="I15" s="258"/>
      <c r="J15" s="143"/>
      <c r="K15" s="101" t="s">
        <v>23</v>
      </c>
      <c r="L15" s="251">
        <f>'Foglio calcolo'!K$4</f>
        <v>1</v>
      </c>
      <c r="M15" s="207">
        <f>IF(L15=0,0,L15/(N9+N13))</f>
        <v>0.125</v>
      </c>
      <c r="N15" s="202"/>
      <c r="O15" s="207"/>
    </row>
    <row r="16" spans="1:15" ht="11.25" customHeight="1" thickBot="1">
      <c r="A16" s="261"/>
      <c r="B16" s="144"/>
      <c r="C16" s="103" t="s">
        <v>24</v>
      </c>
      <c r="D16" s="252"/>
      <c r="E16" s="208"/>
      <c r="F16" s="203"/>
      <c r="G16" s="208"/>
      <c r="H16" s="69"/>
      <c r="I16" s="258"/>
      <c r="J16" s="144"/>
      <c r="K16" s="103" t="s">
        <v>24</v>
      </c>
      <c r="L16" s="252"/>
      <c r="M16" s="208"/>
      <c r="N16" s="203"/>
      <c r="O16" s="208"/>
    </row>
    <row r="17" spans="1:15" ht="11.25" customHeight="1">
      <c r="A17" s="261"/>
      <c r="B17" s="142" t="s">
        <v>25</v>
      </c>
      <c r="C17" s="104" t="s">
        <v>26</v>
      </c>
      <c r="D17" s="250">
        <f>'Foglio calcolo'!L$3</f>
        <v>18</v>
      </c>
      <c r="E17" s="209">
        <f>IF(D17=0,0,D17/(F17+F21))</f>
        <v>0.16363636363636364</v>
      </c>
      <c r="F17" s="204">
        <f>SUM(D17:D20)</f>
        <v>59</v>
      </c>
      <c r="G17" s="209">
        <f>IF(F17=0,0,F17/(F17+F21))</f>
        <v>0.5363636363636364</v>
      </c>
      <c r="H17" s="69"/>
      <c r="I17" s="258"/>
      <c r="J17" s="142" t="s">
        <v>25</v>
      </c>
      <c r="K17" s="104" t="s">
        <v>26</v>
      </c>
      <c r="L17" s="218">
        <f>'Foglio calcolo'!L$4</f>
        <v>0</v>
      </c>
      <c r="M17" s="209">
        <f>IF(L17=0,0,L17/(N17+N21))</f>
        <v>0</v>
      </c>
      <c r="N17" s="204">
        <f>SUM(L17:L20)</f>
        <v>1</v>
      </c>
      <c r="O17" s="209">
        <f>IF(N17=0,0,N17/(N17+N21))</f>
        <v>1</v>
      </c>
    </row>
    <row r="18" spans="1:15" ht="11.25" customHeight="1">
      <c r="A18" s="261"/>
      <c r="B18" s="143"/>
      <c r="C18" s="105" t="s">
        <v>11</v>
      </c>
      <c r="D18" s="247"/>
      <c r="E18" s="210"/>
      <c r="F18" s="205"/>
      <c r="G18" s="210"/>
      <c r="H18" s="69"/>
      <c r="I18" s="258"/>
      <c r="J18" s="143"/>
      <c r="K18" s="105" t="s">
        <v>11</v>
      </c>
      <c r="L18" s="219"/>
      <c r="M18" s="210"/>
      <c r="N18" s="205"/>
      <c r="O18" s="210"/>
    </row>
    <row r="19" spans="1:15" ht="11.25" customHeight="1">
      <c r="A19" s="261"/>
      <c r="B19" s="143"/>
      <c r="C19" s="106" t="s">
        <v>12</v>
      </c>
      <c r="D19" s="247">
        <f>'Foglio calcolo'!M$3</f>
        <v>41</v>
      </c>
      <c r="E19" s="210">
        <f>IF(D19=0,0,D19/(F17+F21))</f>
        <v>0.37272727272727274</v>
      </c>
      <c r="F19" s="205"/>
      <c r="G19" s="210"/>
      <c r="H19" s="69"/>
      <c r="I19" s="258"/>
      <c r="J19" s="143"/>
      <c r="K19" s="106" t="s">
        <v>12</v>
      </c>
      <c r="L19" s="219">
        <f>'Foglio calcolo'!M$4</f>
        <v>1</v>
      </c>
      <c r="M19" s="210">
        <f>IF(L19=0,0,L19/(N17+N21))</f>
        <v>1</v>
      </c>
      <c r="N19" s="205"/>
      <c r="O19" s="210"/>
    </row>
    <row r="20" spans="1:15" ht="11.25" customHeight="1">
      <c r="A20" s="261"/>
      <c r="B20" s="143"/>
      <c r="C20" s="105" t="s">
        <v>27</v>
      </c>
      <c r="D20" s="247"/>
      <c r="E20" s="210"/>
      <c r="F20" s="205"/>
      <c r="G20" s="210"/>
      <c r="H20" s="69"/>
      <c r="I20" s="258"/>
      <c r="J20" s="143"/>
      <c r="K20" s="105" t="s">
        <v>27</v>
      </c>
      <c r="L20" s="219"/>
      <c r="M20" s="210"/>
      <c r="N20" s="205"/>
      <c r="O20" s="210"/>
    </row>
    <row r="21" spans="1:15" ht="11.25" customHeight="1">
      <c r="A21" s="261"/>
      <c r="B21" s="143"/>
      <c r="C21" s="101" t="s">
        <v>28</v>
      </c>
      <c r="D21" s="246">
        <f>'Foglio calcolo'!N$3</f>
        <v>13</v>
      </c>
      <c r="E21" s="207">
        <f>IF(D21=0,0,D21/(F17+F21))</f>
        <v>0.11818181818181818</v>
      </c>
      <c r="F21" s="202">
        <f>SUM(D21:D24)</f>
        <v>51</v>
      </c>
      <c r="G21" s="207">
        <f>IF(F21=0,0,F21/(F17+F21))</f>
        <v>0.4636363636363636</v>
      </c>
      <c r="H21" s="69"/>
      <c r="I21" s="258"/>
      <c r="J21" s="143"/>
      <c r="K21" s="101" t="s">
        <v>28</v>
      </c>
      <c r="L21" s="165">
        <f>'Foglio calcolo'!N$4</f>
        <v>0</v>
      </c>
      <c r="M21" s="207">
        <f>IF(L21=0,0,L21/(N17+N21))</f>
        <v>0</v>
      </c>
      <c r="N21" s="202">
        <f>SUM(L21:L24)</f>
        <v>0</v>
      </c>
      <c r="O21" s="207">
        <f>IF(N21=0,0,N21/(N17+N21))</f>
        <v>0</v>
      </c>
    </row>
    <row r="22" spans="1:15" ht="11.25" customHeight="1">
      <c r="A22" s="261"/>
      <c r="B22" s="143"/>
      <c r="C22" s="102" t="s">
        <v>29</v>
      </c>
      <c r="D22" s="246"/>
      <c r="E22" s="207"/>
      <c r="F22" s="202"/>
      <c r="G22" s="207"/>
      <c r="H22" s="69"/>
      <c r="I22" s="258"/>
      <c r="J22" s="143"/>
      <c r="K22" s="102" t="s">
        <v>29</v>
      </c>
      <c r="L22" s="166"/>
      <c r="M22" s="207"/>
      <c r="N22" s="202"/>
      <c r="O22" s="207"/>
    </row>
    <row r="23" spans="1:15" ht="11.25" customHeight="1">
      <c r="A23" s="261"/>
      <c r="B23" s="143"/>
      <c r="C23" s="101" t="s">
        <v>30</v>
      </c>
      <c r="D23" s="248">
        <f>'Foglio calcolo'!O$3</f>
        <v>38</v>
      </c>
      <c r="E23" s="207">
        <f>IF(D23=0,0,D23/(F17+F21))</f>
        <v>0.34545454545454546</v>
      </c>
      <c r="F23" s="202"/>
      <c r="G23" s="207"/>
      <c r="H23" s="69"/>
      <c r="I23" s="258"/>
      <c r="J23" s="143"/>
      <c r="K23" s="101" t="s">
        <v>30</v>
      </c>
      <c r="L23" s="251">
        <f>'Foglio calcolo'!O$4</f>
        <v>0</v>
      </c>
      <c r="M23" s="207">
        <f>IF(L23=0,0,L23/(N17+N21))</f>
        <v>0</v>
      </c>
      <c r="N23" s="202"/>
      <c r="O23" s="207"/>
    </row>
    <row r="24" spans="1:15" ht="11.25" customHeight="1" thickBot="1">
      <c r="A24" s="261"/>
      <c r="B24" s="144"/>
      <c r="C24" s="103" t="s">
        <v>17</v>
      </c>
      <c r="D24" s="249"/>
      <c r="E24" s="208"/>
      <c r="F24" s="203"/>
      <c r="G24" s="208"/>
      <c r="H24" s="69"/>
      <c r="I24" s="258"/>
      <c r="J24" s="144"/>
      <c r="K24" s="103" t="s">
        <v>17</v>
      </c>
      <c r="L24" s="252"/>
      <c r="M24" s="208"/>
      <c r="N24" s="203"/>
      <c r="O24" s="208"/>
    </row>
    <row r="25" spans="1:15" ht="11.25" customHeight="1">
      <c r="A25" s="261"/>
      <c r="B25" s="179" t="s">
        <v>31</v>
      </c>
      <c r="C25" s="104" t="s">
        <v>10</v>
      </c>
      <c r="D25" s="215">
        <f>'Foglio calcolo'!P$3</f>
        <v>7</v>
      </c>
      <c r="E25" s="211">
        <f>IF(D25=0,0,D25/(F25+F29))</f>
        <v>0.1</v>
      </c>
      <c r="F25" s="206">
        <f>SUM(D25:D28)</f>
        <v>27</v>
      </c>
      <c r="G25" s="211">
        <f>IF(F25=0,0,F25/(F25+F29))</f>
        <v>0.38571428571428573</v>
      </c>
      <c r="H25" s="69"/>
      <c r="I25" s="258"/>
      <c r="J25" s="179" t="s">
        <v>31</v>
      </c>
      <c r="K25" s="104" t="s">
        <v>10</v>
      </c>
      <c r="L25" s="218">
        <f>'Foglio calcolo'!P$4</f>
        <v>0</v>
      </c>
      <c r="M25" s="211">
        <f>IF(L25=0,0,L25/(N25+N29))</f>
        <v>0</v>
      </c>
      <c r="N25" s="206">
        <f>SUM(L25:L28)</f>
        <v>1</v>
      </c>
      <c r="O25" s="211">
        <f>IF(N25=0,0,N25/(N25+N29))</f>
        <v>0.3333333333333333</v>
      </c>
    </row>
    <row r="26" spans="1:15" ht="11.25" customHeight="1">
      <c r="A26" s="261"/>
      <c r="B26" s="143"/>
      <c r="C26" s="105" t="s">
        <v>19</v>
      </c>
      <c r="D26" s="247"/>
      <c r="E26" s="210"/>
      <c r="F26" s="205"/>
      <c r="G26" s="210"/>
      <c r="H26" s="69"/>
      <c r="I26" s="258"/>
      <c r="J26" s="143"/>
      <c r="K26" s="105" t="s">
        <v>19</v>
      </c>
      <c r="L26" s="219"/>
      <c r="M26" s="210"/>
      <c r="N26" s="205"/>
      <c r="O26" s="210"/>
    </row>
    <row r="27" spans="1:15" ht="11.25" customHeight="1">
      <c r="A27" s="261"/>
      <c r="B27" s="143"/>
      <c r="C27" s="106" t="s">
        <v>12</v>
      </c>
      <c r="D27" s="247">
        <f>'Foglio calcolo'!Q$3</f>
        <v>20</v>
      </c>
      <c r="E27" s="210">
        <f>IF(D27=0,0,D27/(F25+F29))</f>
        <v>0.2857142857142857</v>
      </c>
      <c r="F27" s="205"/>
      <c r="G27" s="210"/>
      <c r="H27" s="69"/>
      <c r="I27" s="258"/>
      <c r="J27" s="143"/>
      <c r="K27" s="106" t="s">
        <v>12</v>
      </c>
      <c r="L27" s="219">
        <f>'Foglio calcolo'!Q$4</f>
        <v>1</v>
      </c>
      <c r="M27" s="210">
        <f>IF(L27=0,0,L27/(N25+N29))</f>
        <v>0.3333333333333333</v>
      </c>
      <c r="N27" s="205"/>
      <c r="O27" s="210"/>
    </row>
    <row r="28" spans="1:15" ht="11.25" customHeight="1">
      <c r="A28" s="261"/>
      <c r="B28" s="143"/>
      <c r="C28" s="105" t="s">
        <v>20</v>
      </c>
      <c r="D28" s="247"/>
      <c r="E28" s="210"/>
      <c r="F28" s="205"/>
      <c r="G28" s="210"/>
      <c r="H28" s="69"/>
      <c r="I28" s="258"/>
      <c r="J28" s="143"/>
      <c r="K28" s="105" t="s">
        <v>20</v>
      </c>
      <c r="L28" s="219"/>
      <c r="M28" s="210"/>
      <c r="N28" s="205"/>
      <c r="O28" s="210"/>
    </row>
    <row r="29" spans="1:15" ht="11.25" customHeight="1" thickBot="1">
      <c r="A29" s="262"/>
      <c r="B29" s="143"/>
      <c r="C29" s="101" t="s">
        <v>14</v>
      </c>
      <c r="D29" s="246">
        <f>'Foglio calcolo'!R$3</f>
        <v>27</v>
      </c>
      <c r="E29" s="207">
        <f>IF(D29=0,0,D29/(F25+F29))</f>
        <v>0.38571428571428573</v>
      </c>
      <c r="F29" s="202">
        <f>SUM(D29:D32)</f>
        <v>43</v>
      </c>
      <c r="G29" s="207">
        <f>IF(F29=0,0,F29/(F25+F29))</f>
        <v>0.6142857142857143</v>
      </c>
      <c r="H29" s="69"/>
      <c r="I29" s="259"/>
      <c r="J29" s="143"/>
      <c r="K29" s="101" t="s">
        <v>14</v>
      </c>
      <c r="L29" s="165">
        <f>'Foglio calcolo'!R$4</f>
        <v>0</v>
      </c>
      <c r="M29" s="207">
        <f>IF(L29=0,0,L29/(N25+N29))</f>
        <v>0</v>
      </c>
      <c r="N29" s="202">
        <f>SUM(L29:L32)</f>
        <v>2</v>
      </c>
      <c r="O29" s="207">
        <f>IF(N29=0,0,N29/(N25+N29))</f>
        <v>0.6666666666666666</v>
      </c>
    </row>
    <row r="30" spans="1:15" ht="11.25" customHeight="1">
      <c r="A30" s="241">
        <f>'Foglio calcolo'!V3</f>
        <v>557</v>
      </c>
      <c r="B30" s="143"/>
      <c r="C30" s="102" t="s">
        <v>22</v>
      </c>
      <c r="D30" s="246"/>
      <c r="E30" s="207"/>
      <c r="F30" s="202"/>
      <c r="G30" s="207"/>
      <c r="H30" s="69"/>
      <c r="I30" s="241">
        <f>'Foglio calcolo'!V4</f>
        <v>115</v>
      </c>
      <c r="J30" s="143"/>
      <c r="K30" s="102" t="s">
        <v>22</v>
      </c>
      <c r="L30" s="166"/>
      <c r="M30" s="207"/>
      <c r="N30" s="202"/>
      <c r="O30" s="207"/>
    </row>
    <row r="31" spans="1:15" ht="11.25" customHeight="1">
      <c r="A31" s="242"/>
      <c r="B31" s="143"/>
      <c r="C31" s="101" t="s">
        <v>23</v>
      </c>
      <c r="D31" s="244">
        <f>'Foglio calcolo'!S$3</f>
        <v>16</v>
      </c>
      <c r="E31" s="207">
        <f>IF(D31=0,0,D31/(F25+F29))</f>
        <v>0.22857142857142856</v>
      </c>
      <c r="F31" s="202"/>
      <c r="G31" s="207"/>
      <c r="H31" s="69"/>
      <c r="I31" s="242"/>
      <c r="J31" s="143"/>
      <c r="K31" s="101" t="s">
        <v>23</v>
      </c>
      <c r="L31" s="251">
        <f>'Foglio calcolo'!S$4</f>
        <v>2</v>
      </c>
      <c r="M31" s="207">
        <f>IF(L31=0,0,L31/(N25+N29))</f>
        <v>0.6666666666666666</v>
      </c>
      <c r="N31" s="202"/>
      <c r="O31" s="207"/>
    </row>
    <row r="32" spans="1:15" ht="11.25" customHeight="1" thickBot="1">
      <c r="A32" s="243"/>
      <c r="B32" s="144"/>
      <c r="C32" s="103" t="s">
        <v>24</v>
      </c>
      <c r="D32" s="245"/>
      <c r="E32" s="208"/>
      <c r="F32" s="203"/>
      <c r="G32" s="208"/>
      <c r="H32" s="69"/>
      <c r="I32" s="243"/>
      <c r="J32" s="144"/>
      <c r="K32" s="103" t="s">
        <v>24</v>
      </c>
      <c r="L32" s="252"/>
      <c r="M32" s="208"/>
      <c r="N32" s="203"/>
      <c r="O32" s="208"/>
    </row>
    <row r="33" spans="1:15" ht="11.25" customHeight="1" thickBot="1">
      <c r="A33" s="69"/>
      <c r="B33" s="69"/>
      <c r="C33" s="120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1.25" customHeight="1">
      <c r="A34" s="254">
        <f>'Foglio calcolo'!B5</f>
        <v>3</v>
      </c>
      <c r="B34" s="142" t="s">
        <v>9</v>
      </c>
      <c r="C34" s="95" t="s">
        <v>10</v>
      </c>
      <c r="D34" s="218">
        <f>'Foglio calcolo'!$D$5</f>
        <v>10</v>
      </c>
      <c r="E34" s="154">
        <f>IF(D34=0,0,D34/(F34+F38))</f>
        <v>0.11764705882352941</v>
      </c>
      <c r="F34" s="150">
        <f>SUM(D34:D37)</f>
        <v>53</v>
      </c>
      <c r="G34" s="154">
        <f>IF(F34=0,0,F34/(F34+F38))</f>
        <v>0.6235294117647059</v>
      </c>
      <c r="H34" s="69"/>
      <c r="I34" s="254">
        <f>'Foglio calcolo'!B6</f>
        <v>4</v>
      </c>
      <c r="J34" s="142" t="s">
        <v>9</v>
      </c>
      <c r="K34" s="95" t="s">
        <v>10</v>
      </c>
      <c r="L34" s="218">
        <f>'Foglio calcolo'!$D$6</f>
        <v>3</v>
      </c>
      <c r="M34" s="154">
        <f>IF(L34=0,0,L34/(N34+N38))</f>
        <v>0.21428571428571427</v>
      </c>
      <c r="N34" s="150">
        <f>SUM(L34:L37)</f>
        <v>11</v>
      </c>
      <c r="O34" s="154">
        <f>IF(N34=0,0,N34/(N34+N38))</f>
        <v>0.7857142857142857</v>
      </c>
    </row>
    <row r="35" spans="1:15" ht="11.25" customHeight="1">
      <c r="A35" s="255"/>
      <c r="B35" s="143"/>
      <c r="C35" s="96" t="s">
        <v>11</v>
      </c>
      <c r="D35" s="219"/>
      <c r="E35" s="155"/>
      <c r="F35" s="151"/>
      <c r="G35" s="155"/>
      <c r="H35" s="69"/>
      <c r="I35" s="255"/>
      <c r="J35" s="143"/>
      <c r="K35" s="96" t="s">
        <v>11</v>
      </c>
      <c r="L35" s="219"/>
      <c r="M35" s="155"/>
      <c r="N35" s="151"/>
      <c r="O35" s="155"/>
    </row>
    <row r="36" spans="1:15" ht="11.25" customHeight="1" thickBot="1">
      <c r="A36" s="256"/>
      <c r="B36" s="143"/>
      <c r="C36" s="98" t="s">
        <v>12</v>
      </c>
      <c r="D36" s="253">
        <f>'Foglio calcolo'!$E$5</f>
        <v>43</v>
      </c>
      <c r="E36" s="155">
        <f>IF(D36=0,0,D36/(F34+F38))</f>
        <v>0.5058823529411764</v>
      </c>
      <c r="F36" s="151"/>
      <c r="G36" s="155"/>
      <c r="H36" s="69"/>
      <c r="I36" s="256"/>
      <c r="J36" s="143"/>
      <c r="K36" s="98" t="s">
        <v>12</v>
      </c>
      <c r="L36" s="253">
        <f>'Foglio calcolo'!$E$6</f>
        <v>8</v>
      </c>
      <c r="M36" s="155">
        <f>IF(L36=0,0,L36/(N34+N38))</f>
        <v>0.5714285714285714</v>
      </c>
      <c r="N36" s="151"/>
      <c r="O36" s="155"/>
    </row>
    <row r="37" spans="1:15" ht="11.25" customHeight="1">
      <c r="A37" s="257" t="str">
        <f>'Foglio calcolo'!C5</f>
        <v>CATERINA TREBISONDA</v>
      </c>
      <c r="B37" s="143"/>
      <c r="C37" s="96" t="s">
        <v>13</v>
      </c>
      <c r="D37" s="221"/>
      <c r="E37" s="155"/>
      <c r="F37" s="151"/>
      <c r="G37" s="155"/>
      <c r="H37" s="69"/>
      <c r="I37" s="257" t="str">
        <f>'Foglio calcolo'!C6</f>
        <v>FRANCESCA AMADIO</v>
      </c>
      <c r="J37" s="143"/>
      <c r="K37" s="96" t="s">
        <v>13</v>
      </c>
      <c r="L37" s="221"/>
      <c r="M37" s="155"/>
      <c r="N37" s="151"/>
      <c r="O37" s="155"/>
    </row>
    <row r="38" spans="1:15" ht="11.25" customHeight="1">
      <c r="A38" s="258"/>
      <c r="B38" s="143"/>
      <c r="C38" s="101" t="s">
        <v>14</v>
      </c>
      <c r="D38" s="165">
        <f>'Foglio calcolo'!$F$5</f>
        <v>26</v>
      </c>
      <c r="E38" s="207">
        <f>IF(D38=0,0,D38/(F34+F38))</f>
        <v>0.3058823529411765</v>
      </c>
      <c r="F38" s="202">
        <f>SUM(D38:D41)</f>
        <v>32</v>
      </c>
      <c r="G38" s="207">
        <f>IF(F38=0,0,F38/(F34+F38))</f>
        <v>0.3764705882352941</v>
      </c>
      <c r="H38" s="69"/>
      <c r="I38" s="258"/>
      <c r="J38" s="143"/>
      <c r="K38" s="101" t="s">
        <v>14</v>
      </c>
      <c r="L38" s="165">
        <f>'Foglio calcolo'!$F$6</f>
        <v>2</v>
      </c>
      <c r="M38" s="207">
        <f>IF(L38=0,0,L38/(N34+N38))</f>
        <v>0.14285714285714285</v>
      </c>
      <c r="N38" s="202">
        <f>SUM(L38:L41)</f>
        <v>3</v>
      </c>
      <c r="O38" s="207">
        <f>IF(N38=0,0,N38/(N34+N38))</f>
        <v>0.21428571428571427</v>
      </c>
    </row>
    <row r="39" spans="1:15" ht="11.25" customHeight="1">
      <c r="A39" s="258"/>
      <c r="B39" s="143"/>
      <c r="C39" s="102" t="s">
        <v>15</v>
      </c>
      <c r="D39" s="166"/>
      <c r="E39" s="207"/>
      <c r="F39" s="202"/>
      <c r="G39" s="207"/>
      <c r="H39" s="69"/>
      <c r="I39" s="258"/>
      <c r="J39" s="143"/>
      <c r="K39" s="102" t="s">
        <v>15</v>
      </c>
      <c r="L39" s="166"/>
      <c r="M39" s="207"/>
      <c r="N39" s="202"/>
      <c r="O39" s="207"/>
    </row>
    <row r="40" spans="1:15" ht="11.25" customHeight="1">
      <c r="A40" s="258"/>
      <c r="B40" s="143"/>
      <c r="C40" s="101" t="s">
        <v>16</v>
      </c>
      <c r="D40" s="251">
        <f>'Foglio calcolo'!$G$5</f>
        <v>6</v>
      </c>
      <c r="E40" s="207">
        <f>IF(D40=0,0,D40/(F34+F38))</f>
        <v>0.07058823529411765</v>
      </c>
      <c r="F40" s="202"/>
      <c r="G40" s="207"/>
      <c r="H40" s="69"/>
      <c r="I40" s="258"/>
      <c r="J40" s="143"/>
      <c r="K40" s="101" t="s">
        <v>16</v>
      </c>
      <c r="L40" s="251">
        <f>'Foglio calcolo'!$G$6</f>
        <v>1</v>
      </c>
      <c r="M40" s="207">
        <f>IF(L40=0,0,L40/(N34+N38))</f>
        <v>0.07142857142857142</v>
      </c>
      <c r="N40" s="202"/>
      <c r="O40" s="207"/>
    </row>
    <row r="41" spans="1:15" ht="11.25" customHeight="1" thickBot="1">
      <c r="A41" s="258"/>
      <c r="B41" s="144"/>
      <c r="C41" s="103" t="s">
        <v>17</v>
      </c>
      <c r="D41" s="252"/>
      <c r="E41" s="208"/>
      <c r="F41" s="203"/>
      <c r="G41" s="208"/>
      <c r="H41" s="69"/>
      <c r="I41" s="258"/>
      <c r="J41" s="144"/>
      <c r="K41" s="103" t="s">
        <v>17</v>
      </c>
      <c r="L41" s="252"/>
      <c r="M41" s="208"/>
      <c r="N41" s="203"/>
      <c r="O41" s="208"/>
    </row>
    <row r="42" spans="1:15" ht="11.25" customHeight="1">
      <c r="A42" s="258"/>
      <c r="B42" s="142" t="s">
        <v>18</v>
      </c>
      <c r="C42" s="104" t="s">
        <v>10</v>
      </c>
      <c r="D42" s="218">
        <f>'Foglio calcolo'!$H$5</f>
        <v>1</v>
      </c>
      <c r="E42" s="154">
        <f>IF(D42=0,0,D42/(F42+F46))</f>
        <v>0.022727272727272728</v>
      </c>
      <c r="F42" s="150">
        <f>SUM(D42:D45)</f>
        <v>13</v>
      </c>
      <c r="G42" s="154">
        <f>IF(F42=0,0,F42/(F42+F46))</f>
        <v>0.29545454545454547</v>
      </c>
      <c r="H42" s="69"/>
      <c r="I42" s="258"/>
      <c r="J42" s="142" t="s">
        <v>18</v>
      </c>
      <c r="K42" s="104" t="s">
        <v>10</v>
      </c>
      <c r="L42" s="218">
        <f>'Foglio calcolo'!$H$6</f>
        <v>0</v>
      </c>
      <c r="M42" s="154">
        <f>IF(L42=0,0,L42/(N42+N46))</f>
        <v>0</v>
      </c>
      <c r="N42" s="150">
        <f>SUM(L42:L45)</f>
        <v>2</v>
      </c>
      <c r="O42" s="154">
        <f>IF(N42=0,0,N42/(N42+N46))</f>
        <v>0.2857142857142857</v>
      </c>
    </row>
    <row r="43" spans="1:15" ht="11.25" customHeight="1">
      <c r="A43" s="258"/>
      <c r="B43" s="143"/>
      <c r="C43" s="105" t="s">
        <v>19</v>
      </c>
      <c r="D43" s="219"/>
      <c r="E43" s="155"/>
      <c r="F43" s="151"/>
      <c r="G43" s="155"/>
      <c r="H43" s="69"/>
      <c r="I43" s="258"/>
      <c r="J43" s="143"/>
      <c r="K43" s="105" t="s">
        <v>19</v>
      </c>
      <c r="L43" s="219"/>
      <c r="M43" s="155"/>
      <c r="N43" s="151"/>
      <c r="O43" s="155"/>
    </row>
    <row r="44" spans="1:15" ht="11.25" customHeight="1">
      <c r="A44" s="258"/>
      <c r="B44" s="143"/>
      <c r="C44" s="106" t="s">
        <v>12</v>
      </c>
      <c r="D44" s="253">
        <f>'Foglio calcolo'!$I$5</f>
        <v>12</v>
      </c>
      <c r="E44" s="155">
        <f>IF(D44=0,0,D44/(F42+F46))</f>
        <v>0.2727272727272727</v>
      </c>
      <c r="F44" s="151"/>
      <c r="G44" s="155"/>
      <c r="H44" s="69"/>
      <c r="I44" s="258"/>
      <c r="J44" s="143"/>
      <c r="K44" s="106" t="s">
        <v>12</v>
      </c>
      <c r="L44" s="253">
        <f>'Foglio calcolo'!$I$6</f>
        <v>2</v>
      </c>
      <c r="M44" s="155">
        <f>IF(L44=0,0,L44/(N42+N46))</f>
        <v>0.2857142857142857</v>
      </c>
      <c r="N44" s="151"/>
      <c r="O44" s="155"/>
    </row>
    <row r="45" spans="1:15" ht="11.25" customHeight="1">
      <c r="A45" s="258"/>
      <c r="B45" s="143"/>
      <c r="C45" s="105" t="s">
        <v>20</v>
      </c>
      <c r="D45" s="221"/>
      <c r="E45" s="155"/>
      <c r="F45" s="151"/>
      <c r="G45" s="155"/>
      <c r="H45" s="69"/>
      <c r="I45" s="258"/>
      <c r="J45" s="143"/>
      <c r="K45" s="105" t="s">
        <v>20</v>
      </c>
      <c r="L45" s="221"/>
      <c r="M45" s="155"/>
      <c r="N45" s="151"/>
      <c r="O45" s="155"/>
    </row>
    <row r="46" spans="1:15" ht="11.25" customHeight="1">
      <c r="A46" s="258"/>
      <c r="B46" s="143"/>
      <c r="C46" s="101" t="s">
        <v>21</v>
      </c>
      <c r="D46" s="165">
        <f>'Foglio calcolo'!$J$5</f>
        <v>18</v>
      </c>
      <c r="E46" s="207">
        <f>IF(D46=0,0,D46/(F42+F46))</f>
        <v>0.4090909090909091</v>
      </c>
      <c r="F46" s="202">
        <f>SUM(D46:D49)</f>
        <v>31</v>
      </c>
      <c r="G46" s="207">
        <f>IF(F46=0,0,F46/(F42+F46))</f>
        <v>0.7045454545454546</v>
      </c>
      <c r="H46" s="69"/>
      <c r="I46" s="258"/>
      <c r="J46" s="143"/>
      <c r="K46" s="101" t="s">
        <v>21</v>
      </c>
      <c r="L46" s="165">
        <f>'Foglio calcolo'!$J$6</f>
        <v>4</v>
      </c>
      <c r="M46" s="207">
        <f>IF(L46=0,0,L46/(N42+N46))</f>
        <v>0.5714285714285714</v>
      </c>
      <c r="N46" s="202">
        <f>SUM(L46:L49)</f>
        <v>5</v>
      </c>
      <c r="O46" s="207">
        <f>IF(N46=0,0,N46/(N42+N46))</f>
        <v>0.7142857142857143</v>
      </c>
    </row>
    <row r="47" spans="1:15" ht="11.25" customHeight="1">
      <c r="A47" s="258"/>
      <c r="B47" s="143"/>
      <c r="C47" s="102" t="s">
        <v>22</v>
      </c>
      <c r="D47" s="166"/>
      <c r="E47" s="207"/>
      <c r="F47" s="202"/>
      <c r="G47" s="207"/>
      <c r="H47" s="69"/>
      <c r="I47" s="258"/>
      <c r="J47" s="143"/>
      <c r="K47" s="102" t="s">
        <v>22</v>
      </c>
      <c r="L47" s="166"/>
      <c r="M47" s="207"/>
      <c r="N47" s="202"/>
      <c r="O47" s="207"/>
    </row>
    <row r="48" spans="1:15" ht="11.25" customHeight="1">
      <c r="A48" s="258"/>
      <c r="B48" s="143"/>
      <c r="C48" s="101" t="s">
        <v>23</v>
      </c>
      <c r="D48" s="251">
        <f>'Foglio calcolo'!$K$5</f>
        <v>13</v>
      </c>
      <c r="E48" s="207">
        <f>IF(D48=0,0,D48/(F42+F46))</f>
        <v>0.29545454545454547</v>
      </c>
      <c r="F48" s="202"/>
      <c r="G48" s="207"/>
      <c r="H48" s="69"/>
      <c r="I48" s="258"/>
      <c r="J48" s="143"/>
      <c r="K48" s="101" t="s">
        <v>23</v>
      </c>
      <c r="L48" s="251">
        <f>'Foglio calcolo'!$K$6</f>
        <v>1</v>
      </c>
      <c r="M48" s="207">
        <f>IF(L48=0,0,L48/(N42+N46))</f>
        <v>0.14285714285714285</v>
      </c>
      <c r="N48" s="202"/>
      <c r="O48" s="207"/>
    </row>
    <row r="49" spans="1:15" ht="11.25" customHeight="1" thickBot="1">
      <c r="A49" s="258"/>
      <c r="B49" s="144"/>
      <c r="C49" s="103" t="s">
        <v>24</v>
      </c>
      <c r="D49" s="252"/>
      <c r="E49" s="208"/>
      <c r="F49" s="203"/>
      <c r="G49" s="208"/>
      <c r="H49" s="69"/>
      <c r="I49" s="258"/>
      <c r="J49" s="144"/>
      <c r="K49" s="103" t="s">
        <v>24</v>
      </c>
      <c r="L49" s="252"/>
      <c r="M49" s="208"/>
      <c r="N49" s="203"/>
      <c r="O49" s="208"/>
    </row>
    <row r="50" spans="1:15" ht="11.25" customHeight="1">
      <c r="A50" s="258"/>
      <c r="B50" s="142" t="s">
        <v>25</v>
      </c>
      <c r="C50" s="104" t="s">
        <v>26</v>
      </c>
      <c r="D50" s="250">
        <f>'Foglio calcolo'!$L$5</f>
        <v>16</v>
      </c>
      <c r="E50" s="209">
        <f>IF(D50=0,0,D50/(F50+F54))</f>
        <v>0.11428571428571428</v>
      </c>
      <c r="F50" s="204">
        <f>SUM(D50:D53)</f>
        <v>97</v>
      </c>
      <c r="G50" s="209">
        <f>IF(F50=0,0,F50/(F50+F54))</f>
        <v>0.6928571428571428</v>
      </c>
      <c r="H50" s="69"/>
      <c r="I50" s="258"/>
      <c r="J50" s="142" t="s">
        <v>25</v>
      </c>
      <c r="K50" s="104" t="s">
        <v>26</v>
      </c>
      <c r="L50" s="250">
        <f>'Foglio calcolo'!$L$6</f>
        <v>4</v>
      </c>
      <c r="M50" s="209">
        <f>IF(L50=0,0,L50/(N50+N54))</f>
        <v>0.17391304347826086</v>
      </c>
      <c r="N50" s="204">
        <f>SUM(L50:L53)</f>
        <v>12</v>
      </c>
      <c r="O50" s="209">
        <f>IF(N50=0,0,N50/(N50+N54))</f>
        <v>0.5217391304347826</v>
      </c>
    </row>
    <row r="51" spans="1:15" ht="11.25" customHeight="1">
      <c r="A51" s="258"/>
      <c r="B51" s="143"/>
      <c r="C51" s="105" t="s">
        <v>11</v>
      </c>
      <c r="D51" s="247"/>
      <c r="E51" s="210"/>
      <c r="F51" s="205"/>
      <c r="G51" s="210"/>
      <c r="H51" s="69"/>
      <c r="I51" s="258"/>
      <c r="J51" s="143"/>
      <c r="K51" s="105" t="s">
        <v>11</v>
      </c>
      <c r="L51" s="247"/>
      <c r="M51" s="210"/>
      <c r="N51" s="205"/>
      <c r="O51" s="210"/>
    </row>
    <row r="52" spans="1:15" ht="11.25" customHeight="1">
      <c r="A52" s="258"/>
      <c r="B52" s="143"/>
      <c r="C52" s="106" t="s">
        <v>12</v>
      </c>
      <c r="D52" s="247">
        <f>'Foglio calcolo'!$M$5</f>
        <v>81</v>
      </c>
      <c r="E52" s="210">
        <f>IF(D52=0,0,D52/(F50+F54))</f>
        <v>0.5785714285714286</v>
      </c>
      <c r="F52" s="205"/>
      <c r="G52" s="210"/>
      <c r="H52" s="69"/>
      <c r="I52" s="258"/>
      <c r="J52" s="143"/>
      <c r="K52" s="106" t="s">
        <v>12</v>
      </c>
      <c r="L52" s="247">
        <f>'Foglio calcolo'!$M$6</f>
        <v>8</v>
      </c>
      <c r="M52" s="210">
        <f>IF(L52=0,0,L52/(N50+N54))</f>
        <v>0.34782608695652173</v>
      </c>
      <c r="N52" s="205"/>
      <c r="O52" s="210"/>
    </row>
    <row r="53" spans="1:15" ht="11.25" customHeight="1">
      <c r="A53" s="258"/>
      <c r="B53" s="143"/>
      <c r="C53" s="105" t="s">
        <v>27</v>
      </c>
      <c r="D53" s="247"/>
      <c r="E53" s="210"/>
      <c r="F53" s="205"/>
      <c r="G53" s="210"/>
      <c r="H53" s="69"/>
      <c r="I53" s="258"/>
      <c r="J53" s="143"/>
      <c r="K53" s="105" t="s">
        <v>27</v>
      </c>
      <c r="L53" s="247"/>
      <c r="M53" s="210"/>
      <c r="N53" s="205"/>
      <c r="O53" s="210"/>
    </row>
    <row r="54" spans="1:15" ht="11.25" customHeight="1">
      <c r="A54" s="258"/>
      <c r="B54" s="143"/>
      <c r="C54" s="101" t="s">
        <v>28</v>
      </c>
      <c r="D54" s="246">
        <f>'Foglio calcolo'!$N$5</f>
        <v>16</v>
      </c>
      <c r="E54" s="207">
        <f>IF(D54=0,0,D54/(F50+F54))</f>
        <v>0.11428571428571428</v>
      </c>
      <c r="F54" s="202">
        <f>SUM(D54:D57)</f>
        <v>43</v>
      </c>
      <c r="G54" s="207">
        <f>IF(F54=0,0,F54/(F50+F54))</f>
        <v>0.30714285714285716</v>
      </c>
      <c r="H54" s="69"/>
      <c r="I54" s="258"/>
      <c r="J54" s="143"/>
      <c r="K54" s="101" t="s">
        <v>28</v>
      </c>
      <c r="L54" s="246">
        <f>'Foglio calcolo'!$N$6</f>
        <v>7</v>
      </c>
      <c r="M54" s="207">
        <f>IF(L54=0,0,L54/(N50+N54))</f>
        <v>0.30434782608695654</v>
      </c>
      <c r="N54" s="202">
        <f>SUM(L54:L57)</f>
        <v>11</v>
      </c>
      <c r="O54" s="207">
        <f>IF(N54=0,0,N54/(N50+N54))</f>
        <v>0.4782608695652174</v>
      </c>
    </row>
    <row r="55" spans="1:15" ht="11.25" customHeight="1">
      <c r="A55" s="258"/>
      <c r="B55" s="143"/>
      <c r="C55" s="102" t="s">
        <v>29</v>
      </c>
      <c r="D55" s="246"/>
      <c r="E55" s="207"/>
      <c r="F55" s="202"/>
      <c r="G55" s="207"/>
      <c r="H55" s="69"/>
      <c r="I55" s="258"/>
      <c r="J55" s="143"/>
      <c r="K55" s="102" t="s">
        <v>29</v>
      </c>
      <c r="L55" s="246"/>
      <c r="M55" s="207"/>
      <c r="N55" s="202"/>
      <c r="O55" s="207"/>
    </row>
    <row r="56" spans="1:15" ht="11.25" customHeight="1">
      <c r="A56" s="258"/>
      <c r="B56" s="143"/>
      <c r="C56" s="101" t="s">
        <v>30</v>
      </c>
      <c r="D56" s="248">
        <f>'Foglio calcolo'!$O$5</f>
        <v>27</v>
      </c>
      <c r="E56" s="207">
        <f>IF(D56=0,0,D56/(F50+F54))</f>
        <v>0.19285714285714287</v>
      </c>
      <c r="F56" s="202"/>
      <c r="G56" s="207"/>
      <c r="H56" s="69"/>
      <c r="I56" s="258"/>
      <c r="J56" s="143"/>
      <c r="K56" s="101" t="s">
        <v>30</v>
      </c>
      <c r="L56" s="248">
        <f>'Foglio calcolo'!$O$6</f>
        <v>4</v>
      </c>
      <c r="M56" s="207">
        <f>IF(L56=0,0,L56/(N50+N54))</f>
        <v>0.17391304347826086</v>
      </c>
      <c r="N56" s="202"/>
      <c r="O56" s="207"/>
    </row>
    <row r="57" spans="1:15" ht="11.25" customHeight="1" thickBot="1">
      <c r="A57" s="258"/>
      <c r="B57" s="144"/>
      <c r="C57" s="103" t="s">
        <v>17</v>
      </c>
      <c r="D57" s="249"/>
      <c r="E57" s="208"/>
      <c r="F57" s="203"/>
      <c r="G57" s="208"/>
      <c r="H57" s="69"/>
      <c r="I57" s="258"/>
      <c r="J57" s="144"/>
      <c r="K57" s="103" t="s">
        <v>17</v>
      </c>
      <c r="L57" s="249"/>
      <c r="M57" s="208"/>
      <c r="N57" s="203"/>
      <c r="O57" s="208"/>
    </row>
    <row r="58" spans="1:15" ht="11.25" customHeight="1">
      <c r="A58" s="258"/>
      <c r="B58" s="179" t="s">
        <v>31</v>
      </c>
      <c r="C58" s="104" t="s">
        <v>10</v>
      </c>
      <c r="D58" s="215">
        <f>'Foglio calcolo'!$P$5</f>
        <v>10</v>
      </c>
      <c r="E58" s="211">
        <f>IF(D58=0,0,D58/(F58+F62))</f>
        <v>0.09803921568627451</v>
      </c>
      <c r="F58" s="206">
        <f>SUM(D58:D61)</f>
        <v>54</v>
      </c>
      <c r="G58" s="211">
        <f>IF(F58=0,0,F58/(F58+F62))</f>
        <v>0.5294117647058824</v>
      </c>
      <c r="H58" s="69"/>
      <c r="I58" s="258"/>
      <c r="J58" s="179" t="s">
        <v>31</v>
      </c>
      <c r="K58" s="104" t="s">
        <v>10</v>
      </c>
      <c r="L58" s="215">
        <f>'Foglio calcolo'!$P$6</f>
        <v>2</v>
      </c>
      <c r="M58" s="211">
        <f>IF(L58=0,0,L58/(N58+N62))</f>
        <v>0.1</v>
      </c>
      <c r="N58" s="206">
        <f>SUM(L58:L61)</f>
        <v>8</v>
      </c>
      <c r="O58" s="211">
        <f>IF(N58=0,0,N58/(N58+N62))</f>
        <v>0.4</v>
      </c>
    </row>
    <row r="59" spans="1:15" ht="11.25" customHeight="1">
      <c r="A59" s="258"/>
      <c r="B59" s="143"/>
      <c r="C59" s="105" t="s">
        <v>19</v>
      </c>
      <c r="D59" s="247"/>
      <c r="E59" s="210"/>
      <c r="F59" s="205"/>
      <c r="G59" s="210"/>
      <c r="H59" s="69"/>
      <c r="I59" s="258"/>
      <c r="J59" s="143"/>
      <c r="K59" s="105" t="s">
        <v>19</v>
      </c>
      <c r="L59" s="247"/>
      <c r="M59" s="210"/>
      <c r="N59" s="205"/>
      <c r="O59" s="210"/>
    </row>
    <row r="60" spans="1:15" ht="11.25" customHeight="1">
      <c r="A60" s="258"/>
      <c r="B60" s="143"/>
      <c r="C60" s="106" t="s">
        <v>12</v>
      </c>
      <c r="D60" s="247">
        <f>'Foglio calcolo'!$Q$5</f>
        <v>44</v>
      </c>
      <c r="E60" s="210">
        <f>IF(D60=0,0,D60/(F58+F62))</f>
        <v>0.43137254901960786</v>
      </c>
      <c r="F60" s="205"/>
      <c r="G60" s="210"/>
      <c r="H60" s="69"/>
      <c r="I60" s="258"/>
      <c r="J60" s="143"/>
      <c r="K60" s="106" t="s">
        <v>12</v>
      </c>
      <c r="L60" s="247">
        <f>'Foglio calcolo'!$Q$6</f>
        <v>6</v>
      </c>
      <c r="M60" s="210">
        <f>IF(L60=0,0,L60/(N58+N62))</f>
        <v>0.3</v>
      </c>
      <c r="N60" s="205"/>
      <c r="O60" s="210"/>
    </row>
    <row r="61" spans="1:15" ht="11.25" customHeight="1">
      <c r="A61" s="258"/>
      <c r="B61" s="143"/>
      <c r="C61" s="105" t="s">
        <v>20</v>
      </c>
      <c r="D61" s="247"/>
      <c r="E61" s="210"/>
      <c r="F61" s="205"/>
      <c r="G61" s="210"/>
      <c r="H61" s="69"/>
      <c r="I61" s="258"/>
      <c r="J61" s="143"/>
      <c r="K61" s="105" t="s">
        <v>20</v>
      </c>
      <c r="L61" s="247"/>
      <c r="M61" s="210"/>
      <c r="N61" s="205"/>
      <c r="O61" s="210"/>
    </row>
    <row r="62" spans="1:15" ht="11.25" customHeight="1" thickBot="1">
      <c r="A62" s="259"/>
      <c r="B62" s="143"/>
      <c r="C62" s="101" t="s">
        <v>14</v>
      </c>
      <c r="D62" s="246">
        <f>'Foglio calcolo'!$R$5</f>
        <v>36</v>
      </c>
      <c r="E62" s="207">
        <f>IF(D62=0,0,D62/(F58+F62))</f>
        <v>0.35294117647058826</v>
      </c>
      <c r="F62" s="202">
        <f>SUM(D62:D65)</f>
        <v>48</v>
      </c>
      <c r="G62" s="207">
        <f>IF(F62=0,0,F62/(F58+F62))</f>
        <v>0.47058823529411764</v>
      </c>
      <c r="H62" s="69"/>
      <c r="I62" s="259"/>
      <c r="J62" s="143"/>
      <c r="K62" s="101" t="s">
        <v>14</v>
      </c>
      <c r="L62" s="246">
        <f>'Foglio calcolo'!$R$6</f>
        <v>8</v>
      </c>
      <c r="M62" s="207">
        <f>IF(L62=0,0,L62/(N58+N62))</f>
        <v>0.4</v>
      </c>
      <c r="N62" s="202">
        <f>SUM(L62:L65)</f>
        <v>12</v>
      </c>
      <c r="O62" s="207">
        <f>IF(N62=0,0,N62/(N58+N62))</f>
        <v>0.6</v>
      </c>
    </row>
    <row r="63" spans="1:15" ht="11.25" customHeight="1">
      <c r="A63" s="241">
        <f>'Foglio calcolo'!V5</f>
        <v>868</v>
      </c>
      <c r="B63" s="143"/>
      <c r="C63" s="102" t="s">
        <v>22</v>
      </c>
      <c r="D63" s="246"/>
      <c r="E63" s="207"/>
      <c r="F63" s="202"/>
      <c r="G63" s="207"/>
      <c r="H63" s="69"/>
      <c r="I63" s="241">
        <f>'Foglio calcolo'!V6</f>
        <v>257</v>
      </c>
      <c r="J63" s="143"/>
      <c r="K63" s="102" t="s">
        <v>22</v>
      </c>
      <c r="L63" s="246"/>
      <c r="M63" s="207"/>
      <c r="N63" s="202"/>
      <c r="O63" s="207"/>
    </row>
    <row r="64" spans="1:15" ht="11.25" customHeight="1">
      <c r="A64" s="242"/>
      <c r="B64" s="143"/>
      <c r="C64" s="101" t="s">
        <v>23</v>
      </c>
      <c r="D64" s="244">
        <f>'Foglio calcolo'!$S$5</f>
        <v>12</v>
      </c>
      <c r="E64" s="207">
        <f>IF(D64=0,0,D64/(F58+F62))</f>
        <v>0.11764705882352941</v>
      </c>
      <c r="F64" s="202"/>
      <c r="G64" s="207"/>
      <c r="H64" s="69"/>
      <c r="I64" s="242"/>
      <c r="J64" s="143"/>
      <c r="K64" s="101" t="s">
        <v>23</v>
      </c>
      <c r="L64" s="244">
        <f>'Foglio calcolo'!$S$6</f>
        <v>4</v>
      </c>
      <c r="M64" s="207">
        <f>IF(L64=0,0,L64/(N58+N62))</f>
        <v>0.2</v>
      </c>
      <c r="N64" s="202"/>
      <c r="O64" s="207"/>
    </row>
    <row r="65" spans="1:15" ht="11.25" customHeight="1" thickBot="1">
      <c r="A65" s="243"/>
      <c r="B65" s="144"/>
      <c r="C65" s="103" t="s">
        <v>24</v>
      </c>
      <c r="D65" s="245"/>
      <c r="E65" s="208"/>
      <c r="F65" s="203"/>
      <c r="G65" s="208"/>
      <c r="H65" s="69"/>
      <c r="I65" s="243"/>
      <c r="J65" s="144"/>
      <c r="K65" s="103" t="s">
        <v>24</v>
      </c>
      <c r="L65" s="245"/>
      <c r="M65" s="208"/>
      <c r="N65" s="203"/>
      <c r="O65" s="208"/>
    </row>
    <row r="67" ht="11.25" customHeight="1">
      <c r="K67" s="121"/>
    </row>
  </sheetData>
  <sheetProtection password="F4DA" sheet="1" objects="1" scenarios="1"/>
  <mergeCells count="220">
    <mergeCell ref="A1:A3"/>
    <mergeCell ref="B1:B8"/>
    <mergeCell ref="D1:D2"/>
    <mergeCell ref="E1:E2"/>
    <mergeCell ref="D3:D4"/>
    <mergeCell ref="E3:E4"/>
    <mergeCell ref="A4:A29"/>
    <mergeCell ref="D5:D6"/>
    <mergeCell ref="E5:E6"/>
    <mergeCell ref="D7:D8"/>
    <mergeCell ref="F1:F4"/>
    <mergeCell ref="G1:G4"/>
    <mergeCell ref="I1:I3"/>
    <mergeCell ref="J1:J8"/>
    <mergeCell ref="I4:I29"/>
    <mergeCell ref="F5:F8"/>
    <mergeCell ref="G5:G8"/>
    <mergeCell ref="G17:G20"/>
    <mergeCell ref="J17:J24"/>
    <mergeCell ref="G21:G24"/>
    <mergeCell ref="L1:L2"/>
    <mergeCell ref="M1:M2"/>
    <mergeCell ref="N1:N4"/>
    <mergeCell ref="O1:O4"/>
    <mergeCell ref="L3:L4"/>
    <mergeCell ref="M3:M4"/>
    <mergeCell ref="L5:L6"/>
    <mergeCell ref="M5:M6"/>
    <mergeCell ref="N5:N8"/>
    <mergeCell ref="O5:O8"/>
    <mergeCell ref="E7:E8"/>
    <mergeCell ref="L7:L8"/>
    <mergeCell ref="M7:M8"/>
    <mergeCell ref="B9:B16"/>
    <mergeCell ref="D9:D10"/>
    <mergeCell ref="E9:E10"/>
    <mergeCell ref="F9:F12"/>
    <mergeCell ref="G9:G12"/>
    <mergeCell ref="J9:J16"/>
    <mergeCell ref="L9:L10"/>
    <mergeCell ref="M9:M10"/>
    <mergeCell ref="N9:N12"/>
    <mergeCell ref="O9:O12"/>
    <mergeCell ref="D11:D12"/>
    <mergeCell ref="E11:E12"/>
    <mergeCell ref="L11:L12"/>
    <mergeCell ref="M11:M12"/>
    <mergeCell ref="D13:D14"/>
    <mergeCell ref="E13:E14"/>
    <mergeCell ref="F13:F16"/>
    <mergeCell ref="G13:G16"/>
    <mergeCell ref="D15:D16"/>
    <mergeCell ref="E15:E16"/>
    <mergeCell ref="L13:L14"/>
    <mergeCell ref="M13:M14"/>
    <mergeCell ref="N13:N16"/>
    <mergeCell ref="O13:O16"/>
    <mergeCell ref="L15:L16"/>
    <mergeCell ref="M15:M16"/>
    <mergeCell ref="B17:B24"/>
    <mergeCell ref="D17:D18"/>
    <mergeCell ref="E17:E18"/>
    <mergeCell ref="F17:F20"/>
    <mergeCell ref="D19:D20"/>
    <mergeCell ref="E19:E20"/>
    <mergeCell ref="D21:D22"/>
    <mergeCell ref="E21:E22"/>
    <mergeCell ref="F21:F24"/>
    <mergeCell ref="D23:D24"/>
    <mergeCell ref="L17:L18"/>
    <mergeCell ref="M17:M18"/>
    <mergeCell ref="N17:N20"/>
    <mergeCell ref="O17:O20"/>
    <mergeCell ref="L19:L20"/>
    <mergeCell ref="M19:M20"/>
    <mergeCell ref="L21:L22"/>
    <mergeCell ref="M21:M22"/>
    <mergeCell ref="N21:N24"/>
    <mergeCell ref="O21:O24"/>
    <mergeCell ref="E23:E24"/>
    <mergeCell ref="L23:L24"/>
    <mergeCell ref="M23:M24"/>
    <mergeCell ref="B25:B32"/>
    <mergeCell ref="D25:D26"/>
    <mergeCell ref="E25:E26"/>
    <mergeCell ref="F25:F28"/>
    <mergeCell ref="G25:G28"/>
    <mergeCell ref="J25:J32"/>
    <mergeCell ref="L25:L26"/>
    <mergeCell ref="M25:M26"/>
    <mergeCell ref="N25:N28"/>
    <mergeCell ref="O25:O28"/>
    <mergeCell ref="D27:D28"/>
    <mergeCell ref="E27:E28"/>
    <mergeCell ref="L27:L28"/>
    <mergeCell ref="M27:M28"/>
    <mergeCell ref="L29:L30"/>
    <mergeCell ref="M29:M30"/>
    <mergeCell ref="N29:N32"/>
    <mergeCell ref="O29:O32"/>
    <mergeCell ref="L31:L32"/>
    <mergeCell ref="M31:M32"/>
    <mergeCell ref="A30:A32"/>
    <mergeCell ref="I30:I32"/>
    <mergeCell ref="D31:D32"/>
    <mergeCell ref="E31:E32"/>
    <mergeCell ref="D29:D30"/>
    <mergeCell ref="E29:E30"/>
    <mergeCell ref="F29:F32"/>
    <mergeCell ref="G29:G32"/>
    <mergeCell ref="A34:A36"/>
    <mergeCell ref="B34:B41"/>
    <mergeCell ref="D34:D35"/>
    <mergeCell ref="E34:E35"/>
    <mergeCell ref="D36:D37"/>
    <mergeCell ref="E36:E37"/>
    <mergeCell ref="A37:A62"/>
    <mergeCell ref="D38:D39"/>
    <mergeCell ref="E38:E39"/>
    <mergeCell ref="D40:D41"/>
    <mergeCell ref="F34:F37"/>
    <mergeCell ref="G34:G37"/>
    <mergeCell ref="I34:I36"/>
    <mergeCell ref="J34:J41"/>
    <mergeCell ref="I37:I62"/>
    <mergeCell ref="F38:F41"/>
    <mergeCell ref="G38:G41"/>
    <mergeCell ref="G50:G53"/>
    <mergeCell ref="J50:J57"/>
    <mergeCell ref="G54:G57"/>
    <mergeCell ref="L34:L35"/>
    <mergeCell ref="M34:M35"/>
    <mergeCell ref="N34:N37"/>
    <mergeCell ref="O34:O37"/>
    <mergeCell ref="L36:L37"/>
    <mergeCell ref="M36:M37"/>
    <mergeCell ref="L38:L39"/>
    <mergeCell ref="M38:M39"/>
    <mergeCell ref="N38:N41"/>
    <mergeCell ref="O38:O41"/>
    <mergeCell ref="E40:E41"/>
    <mergeCell ref="L40:L41"/>
    <mergeCell ref="M40:M41"/>
    <mergeCell ref="B42:B49"/>
    <mergeCell ref="D42:D43"/>
    <mergeCell ref="E42:E43"/>
    <mergeCell ref="F42:F45"/>
    <mergeCell ref="G42:G45"/>
    <mergeCell ref="J42:J49"/>
    <mergeCell ref="L42:L43"/>
    <mergeCell ref="M42:M43"/>
    <mergeCell ref="N42:N45"/>
    <mergeCell ref="O42:O45"/>
    <mergeCell ref="D44:D45"/>
    <mergeCell ref="E44:E45"/>
    <mergeCell ref="L44:L45"/>
    <mergeCell ref="M44:M45"/>
    <mergeCell ref="D46:D47"/>
    <mergeCell ref="E46:E47"/>
    <mergeCell ref="F46:F49"/>
    <mergeCell ref="G46:G49"/>
    <mergeCell ref="D48:D49"/>
    <mergeCell ref="E48:E49"/>
    <mergeCell ref="L46:L47"/>
    <mergeCell ref="M46:M47"/>
    <mergeCell ref="N46:N49"/>
    <mergeCell ref="O46:O49"/>
    <mergeCell ref="L48:L49"/>
    <mergeCell ref="M48:M49"/>
    <mergeCell ref="B50:B57"/>
    <mergeCell ref="D50:D51"/>
    <mergeCell ref="E50:E51"/>
    <mergeCell ref="F50:F53"/>
    <mergeCell ref="D52:D53"/>
    <mergeCell ref="E52:E53"/>
    <mergeCell ref="D54:D55"/>
    <mergeCell ref="E54:E55"/>
    <mergeCell ref="F54:F57"/>
    <mergeCell ref="D56:D57"/>
    <mergeCell ref="L50:L51"/>
    <mergeCell ref="M50:M51"/>
    <mergeCell ref="N50:N53"/>
    <mergeCell ref="O50:O53"/>
    <mergeCell ref="L52:L53"/>
    <mergeCell ref="M52:M53"/>
    <mergeCell ref="L54:L55"/>
    <mergeCell ref="M54:M55"/>
    <mergeCell ref="N54:N57"/>
    <mergeCell ref="O54:O57"/>
    <mergeCell ref="E56:E57"/>
    <mergeCell ref="L56:L57"/>
    <mergeCell ref="M56:M57"/>
    <mergeCell ref="B58:B65"/>
    <mergeCell ref="D58:D59"/>
    <mergeCell ref="E58:E59"/>
    <mergeCell ref="F58:F61"/>
    <mergeCell ref="G58:G61"/>
    <mergeCell ref="J58:J65"/>
    <mergeCell ref="L58:L59"/>
    <mergeCell ref="M58:M59"/>
    <mergeCell ref="N58:N61"/>
    <mergeCell ref="O58:O61"/>
    <mergeCell ref="D60:D61"/>
    <mergeCell ref="E60:E61"/>
    <mergeCell ref="L60:L61"/>
    <mergeCell ref="M60:M61"/>
    <mergeCell ref="L62:L63"/>
    <mergeCell ref="M62:M63"/>
    <mergeCell ref="N62:N65"/>
    <mergeCell ref="O62:O65"/>
    <mergeCell ref="L64:L65"/>
    <mergeCell ref="M64:M65"/>
    <mergeCell ref="A63:A65"/>
    <mergeCell ref="I63:I65"/>
    <mergeCell ref="D64:D65"/>
    <mergeCell ref="E64:E65"/>
    <mergeCell ref="D62:D63"/>
    <mergeCell ref="E62:E63"/>
    <mergeCell ref="F62:F65"/>
    <mergeCell ref="G62:G65"/>
  </mergeCells>
  <printOptions/>
  <pageMargins left="0.3937007874015748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O67"/>
  <sheetViews>
    <sheetView workbookViewId="0" topLeftCell="A25">
      <selection activeCell="K23" sqref="K23:K24"/>
    </sheetView>
  </sheetViews>
  <sheetFormatPr defaultColWidth="9.140625" defaultRowHeight="11.25" customHeight="1"/>
  <cols>
    <col min="1" max="1" width="5.8515625" style="55" customWidth="1"/>
    <col min="2" max="2" width="3.00390625" style="55" customWidth="1"/>
    <col min="3" max="3" width="16.7109375" style="55" customWidth="1"/>
    <col min="4" max="4" width="4.28125" style="55" customWidth="1"/>
    <col min="5" max="5" width="5.8515625" style="55" customWidth="1"/>
    <col min="6" max="6" width="4.28125" style="55" customWidth="1"/>
    <col min="7" max="7" width="5.8515625" style="55" customWidth="1"/>
    <col min="8" max="8" width="1.8515625" style="55" customWidth="1"/>
    <col min="9" max="9" width="5.8515625" style="55" customWidth="1"/>
    <col min="10" max="10" width="3.00390625" style="55" customWidth="1"/>
    <col min="11" max="11" width="16.7109375" style="55" customWidth="1"/>
    <col min="12" max="12" width="4.28125" style="55" customWidth="1"/>
    <col min="13" max="13" width="5.8515625" style="55" customWidth="1"/>
    <col min="14" max="14" width="4.28125" style="55" customWidth="1"/>
    <col min="15" max="15" width="5.8515625" style="55" customWidth="1"/>
    <col min="16" max="16384" width="9.140625" style="55" customWidth="1"/>
  </cols>
  <sheetData>
    <row r="1" spans="1:15" ht="11.25" customHeight="1">
      <c r="A1" s="254">
        <f>'Foglio calcolo'!B7</f>
        <v>5</v>
      </c>
      <c r="B1" s="142" t="s">
        <v>9</v>
      </c>
      <c r="C1" s="95" t="s">
        <v>10</v>
      </c>
      <c r="D1" s="218">
        <f>'Foglio calcolo'!$D$7</f>
        <v>1</v>
      </c>
      <c r="E1" s="154">
        <f>IF(D1=0,0,D1/(F1+F5))</f>
        <v>0.03333333333333333</v>
      </c>
      <c r="F1" s="150">
        <f>SUM(D1:D4)</f>
        <v>18</v>
      </c>
      <c r="G1" s="154">
        <f>IF(F1=0,0,F1/(F1+F5))</f>
        <v>0.6</v>
      </c>
      <c r="H1" s="69"/>
      <c r="I1" s="254">
        <f>'Foglio calcolo'!B8</f>
        <v>6</v>
      </c>
      <c r="J1" s="142" t="s">
        <v>9</v>
      </c>
      <c r="K1" s="95" t="s">
        <v>10</v>
      </c>
      <c r="L1" s="218">
        <f>'Foglio calcolo'!$D$8</f>
        <v>7</v>
      </c>
      <c r="M1" s="154">
        <f>IF(L1=0,0,L1/($N$1+$N$5))</f>
        <v>0.1044776119402985</v>
      </c>
      <c r="N1" s="150">
        <f>SUM(L1:L4)</f>
        <v>35</v>
      </c>
      <c r="O1" s="154">
        <f>IF(N1=0,0,N1/(N1+N5))</f>
        <v>0.5223880597014925</v>
      </c>
    </row>
    <row r="2" spans="1:15" ht="11.25" customHeight="1">
      <c r="A2" s="255"/>
      <c r="B2" s="143"/>
      <c r="C2" s="96" t="s">
        <v>11</v>
      </c>
      <c r="D2" s="219"/>
      <c r="E2" s="155"/>
      <c r="F2" s="151"/>
      <c r="G2" s="155"/>
      <c r="H2" s="69"/>
      <c r="I2" s="255"/>
      <c r="J2" s="143"/>
      <c r="K2" s="96" t="s">
        <v>11</v>
      </c>
      <c r="L2" s="219"/>
      <c r="M2" s="155"/>
      <c r="N2" s="151"/>
      <c r="O2" s="155"/>
    </row>
    <row r="3" spans="1:15" ht="11.25" customHeight="1" thickBot="1">
      <c r="A3" s="256"/>
      <c r="B3" s="143"/>
      <c r="C3" s="98" t="s">
        <v>12</v>
      </c>
      <c r="D3" s="253">
        <f>'Foglio calcolo'!$E$7</f>
        <v>17</v>
      </c>
      <c r="E3" s="155">
        <f>IF(D3=0,0,D3/(F1+F5))</f>
        <v>0.5666666666666667</v>
      </c>
      <c r="F3" s="151"/>
      <c r="G3" s="155"/>
      <c r="H3" s="69"/>
      <c r="I3" s="256"/>
      <c r="J3" s="143"/>
      <c r="K3" s="98" t="s">
        <v>12</v>
      </c>
      <c r="L3" s="253">
        <f>'Foglio calcolo'!$E$8</f>
        <v>28</v>
      </c>
      <c r="M3" s="212">
        <f>IF(L3=0,0,L3/(N1+N5))</f>
        <v>0.417910447761194</v>
      </c>
      <c r="N3" s="151"/>
      <c r="O3" s="155"/>
    </row>
    <row r="4" spans="1:15" ht="11.25" customHeight="1">
      <c r="A4" s="257" t="str">
        <f>'Foglio calcolo'!C7</f>
        <v>GABRIELE SOLARO</v>
      </c>
      <c r="B4" s="143"/>
      <c r="C4" s="96" t="s">
        <v>13</v>
      </c>
      <c r="D4" s="221"/>
      <c r="E4" s="155"/>
      <c r="F4" s="151"/>
      <c r="G4" s="155"/>
      <c r="H4" s="69"/>
      <c r="I4" s="257" t="str">
        <f>'Foglio calcolo'!C8</f>
        <v>SILVIA STEFANINI</v>
      </c>
      <c r="J4" s="143"/>
      <c r="K4" s="96" t="s">
        <v>13</v>
      </c>
      <c r="L4" s="221"/>
      <c r="M4" s="213"/>
      <c r="N4" s="151"/>
      <c r="O4" s="155"/>
    </row>
    <row r="5" spans="1:15" ht="11.25" customHeight="1">
      <c r="A5" s="261"/>
      <c r="B5" s="143"/>
      <c r="C5" s="101" t="s">
        <v>14</v>
      </c>
      <c r="D5" s="165">
        <f>'Foglio calcolo'!$F$7</f>
        <v>11</v>
      </c>
      <c r="E5" s="207">
        <f>IF(D5=0,0,D5/(F1+F5))</f>
        <v>0.36666666666666664</v>
      </c>
      <c r="F5" s="202">
        <f>SUM(D5:D8)</f>
        <v>12</v>
      </c>
      <c r="G5" s="207">
        <f>IF(F5=0,0,F5/(F1+F5))</f>
        <v>0.4</v>
      </c>
      <c r="H5" s="69"/>
      <c r="I5" s="258"/>
      <c r="J5" s="143"/>
      <c r="K5" s="101" t="s">
        <v>14</v>
      </c>
      <c r="L5" s="165">
        <f>'Foglio calcolo'!$F$8</f>
        <v>15</v>
      </c>
      <c r="M5" s="171">
        <f>IF(L5=0,0,L5/(N1+N5))</f>
        <v>0.22388059701492538</v>
      </c>
      <c r="N5" s="202">
        <f>SUM(L5:L8)</f>
        <v>32</v>
      </c>
      <c r="O5" s="207">
        <f>IF(N5=0,0,N5/(N1+N5))</f>
        <v>0.47761194029850745</v>
      </c>
    </row>
    <row r="6" spans="1:15" ht="11.25" customHeight="1">
      <c r="A6" s="261"/>
      <c r="B6" s="143"/>
      <c r="C6" s="102" t="s">
        <v>15</v>
      </c>
      <c r="D6" s="166"/>
      <c r="E6" s="207"/>
      <c r="F6" s="202"/>
      <c r="G6" s="207"/>
      <c r="H6" s="69"/>
      <c r="I6" s="258"/>
      <c r="J6" s="143"/>
      <c r="K6" s="102" t="s">
        <v>15</v>
      </c>
      <c r="L6" s="166"/>
      <c r="M6" s="172"/>
      <c r="N6" s="202"/>
      <c r="O6" s="207"/>
    </row>
    <row r="7" spans="1:15" ht="11.25" customHeight="1">
      <c r="A7" s="261"/>
      <c r="B7" s="143"/>
      <c r="C7" s="101" t="s">
        <v>16</v>
      </c>
      <c r="D7" s="251">
        <f>'Foglio calcolo'!$G$7</f>
        <v>1</v>
      </c>
      <c r="E7" s="207">
        <f>IF(D7=0,0,D7/(F1+F5))</f>
        <v>0.03333333333333333</v>
      </c>
      <c r="F7" s="202"/>
      <c r="G7" s="207"/>
      <c r="H7" s="69"/>
      <c r="I7" s="258"/>
      <c r="J7" s="143"/>
      <c r="K7" s="101" t="s">
        <v>16</v>
      </c>
      <c r="L7" s="251">
        <f>'Foglio calcolo'!$G$8</f>
        <v>17</v>
      </c>
      <c r="M7" s="171">
        <f>IF(L7=0,0,L7/(N1+N5))</f>
        <v>0.2537313432835821</v>
      </c>
      <c r="N7" s="202"/>
      <c r="O7" s="207"/>
    </row>
    <row r="8" spans="1:15" ht="11.25" customHeight="1" thickBot="1">
      <c r="A8" s="261"/>
      <c r="B8" s="144"/>
      <c r="C8" s="103" t="s">
        <v>17</v>
      </c>
      <c r="D8" s="252"/>
      <c r="E8" s="208"/>
      <c r="F8" s="203"/>
      <c r="G8" s="208"/>
      <c r="H8" s="69"/>
      <c r="I8" s="258"/>
      <c r="J8" s="144"/>
      <c r="K8" s="103" t="s">
        <v>17</v>
      </c>
      <c r="L8" s="252"/>
      <c r="M8" s="260"/>
      <c r="N8" s="203"/>
      <c r="O8" s="208"/>
    </row>
    <row r="9" spans="1:15" ht="11.25" customHeight="1">
      <c r="A9" s="261"/>
      <c r="B9" s="142" t="s">
        <v>18</v>
      </c>
      <c r="C9" s="104" t="s">
        <v>10</v>
      </c>
      <c r="D9" s="218">
        <f>'Foglio calcolo'!$H$7</f>
        <v>1</v>
      </c>
      <c r="E9" s="154">
        <f>IF(D9=0,0,D9/(F9+F13))</f>
        <v>0.05263157894736842</v>
      </c>
      <c r="F9" s="150">
        <f>SUM(D9:D12)</f>
        <v>11</v>
      </c>
      <c r="G9" s="154">
        <f>IF(F9=0,0,F9/(F9+F13))</f>
        <v>0.5789473684210527</v>
      </c>
      <c r="H9" s="69"/>
      <c r="I9" s="258"/>
      <c r="J9" s="142" t="s">
        <v>18</v>
      </c>
      <c r="K9" s="104" t="s">
        <v>10</v>
      </c>
      <c r="L9" s="218">
        <f>'Foglio calcolo'!$H$8</f>
        <v>3</v>
      </c>
      <c r="M9" s="154">
        <f>IF(L9=0,0,L9/(N9+N13))</f>
        <v>0.11538461538461539</v>
      </c>
      <c r="N9" s="150">
        <f>SUM(L9:L12)</f>
        <v>13</v>
      </c>
      <c r="O9" s="154">
        <f>IF(N9=0,0,N9/(N9+N13))</f>
        <v>0.5</v>
      </c>
    </row>
    <row r="10" spans="1:15" ht="11.25" customHeight="1">
      <c r="A10" s="261"/>
      <c r="B10" s="143"/>
      <c r="C10" s="105" t="s">
        <v>19</v>
      </c>
      <c r="D10" s="219"/>
      <c r="E10" s="155"/>
      <c r="F10" s="151"/>
      <c r="G10" s="155"/>
      <c r="H10" s="69"/>
      <c r="I10" s="258"/>
      <c r="J10" s="143"/>
      <c r="K10" s="105" t="s">
        <v>19</v>
      </c>
      <c r="L10" s="219"/>
      <c r="M10" s="155"/>
      <c r="N10" s="151"/>
      <c r="O10" s="155"/>
    </row>
    <row r="11" spans="1:15" ht="11.25" customHeight="1">
      <c r="A11" s="261"/>
      <c r="B11" s="143"/>
      <c r="C11" s="106" t="s">
        <v>12</v>
      </c>
      <c r="D11" s="253">
        <f>'Foglio calcolo'!$I$7</f>
        <v>10</v>
      </c>
      <c r="E11" s="155">
        <f>IF(D11=0,0,D11/(F9+F13))</f>
        <v>0.5263157894736842</v>
      </c>
      <c r="F11" s="151"/>
      <c r="G11" s="155"/>
      <c r="H11" s="69"/>
      <c r="I11" s="258"/>
      <c r="J11" s="143"/>
      <c r="K11" s="106" t="s">
        <v>12</v>
      </c>
      <c r="L11" s="253">
        <f>'Foglio calcolo'!$I$8</f>
        <v>10</v>
      </c>
      <c r="M11" s="155">
        <f>IF(L11=0,0,L11/(N9+N13))</f>
        <v>0.38461538461538464</v>
      </c>
      <c r="N11" s="151"/>
      <c r="O11" s="155"/>
    </row>
    <row r="12" spans="1:15" ht="11.25" customHeight="1">
      <c r="A12" s="261"/>
      <c r="B12" s="143"/>
      <c r="C12" s="105" t="s">
        <v>20</v>
      </c>
      <c r="D12" s="221"/>
      <c r="E12" s="155"/>
      <c r="F12" s="151"/>
      <c r="G12" s="155"/>
      <c r="H12" s="69"/>
      <c r="I12" s="258"/>
      <c r="J12" s="143"/>
      <c r="K12" s="105" t="s">
        <v>20</v>
      </c>
      <c r="L12" s="221"/>
      <c r="M12" s="155"/>
      <c r="N12" s="151"/>
      <c r="O12" s="155"/>
    </row>
    <row r="13" spans="1:15" ht="11.25" customHeight="1">
      <c r="A13" s="261"/>
      <c r="B13" s="143"/>
      <c r="C13" s="101" t="s">
        <v>21</v>
      </c>
      <c r="D13" s="165">
        <f>'Foglio calcolo'!$J$7</f>
        <v>4</v>
      </c>
      <c r="E13" s="207">
        <f>IF(D13=0,0,D13/(F9+F13))</f>
        <v>0.21052631578947367</v>
      </c>
      <c r="F13" s="202">
        <f>SUM(D13:D16)</f>
        <v>8</v>
      </c>
      <c r="G13" s="207">
        <f>IF(F13=0,0,F13/(F9+F13))</f>
        <v>0.42105263157894735</v>
      </c>
      <c r="H13" s="69"/>
      <c r="I13" s="258"/>
      <c r="J13" s="143"/>
      <c r="K13" s="101" t="s">
        <v>21</v>
      </c>
      <c r="L13" s="165">
        <f>'Foglio calcolo'!$J$8</f>
        <v>8</v>
      </c>
      <c r="M13" s="207">
        <f>IF(L13=0,0,L13/(N9+N13))</f>
        <v>0.3076923076923077</v>
      </c>
      <c r="N13" s="202">
        <f>SUM(L13:L16)</f>
        <v>13</v>
      </c>
      <c r="O13" s="207">
        <f>IF(N13=0,0,N13/(N9+N13))</f>
        <v>0.5</v>
      </c>
    </row>
    <row r="14" spans="1:15" ht="11.25" customHeight="1">
      <c r="A14" s="261"/>
      <c r="B14" s="143"/>
      <c r="C14" s="102" t="s">
        <v>22</v>
      </c>
      <c r="D14" s="166"/>
      <c r="E14" s="207"/>
      <c r="F14" s="202"/>
      <c r="G14" s="207"/>
      <c r="H14" s="69"/>
      <c r="I14" s="258"/>
      <c r="J14" s="143"/>
      <c r="K14" s="102" t="s">
        <v>22</v>
      </c>
      <c r="L14" s="166"/>
      <c r="M14" s="207"/>
      <c r="N14" s="202"/>
      <c r="O14" s="207"/>
    </row>
    <row r="15" spans="1:15" ht="11.25" customHeight="1">
      <c r="A15" s="261"/>
      <c r="B15" s="143"/>
      <c r="C15" s="101" t="s">
        <v>23</v>
      </c>
      <c r="D15" s="251">
        <f>'Foglio calcolo'!$K$7</f>
        <v>4</v>
      </c>
      <c r="E15" s="207">
        <f>IF(D15=0,0,D15/(F9+F13))</f>
        <v>0.21052631578947367</v>
      </c>
      <c r="F15" s="202"/>
      <c r="G15" s="207"/>
      <c r="H15" s="69"/>
      <c r="I15" s="258"/>
      <c r="J15" s="143"/>
      <c r="K15" s="101" t="s">
        <v>23</v>
      </c>
      <c r="L15" s="251">
        <f>'Foglio calcolo'!$K$8</f>
        <v>5</v>
      </c>
      <c r="M15" s="207">
        <f>IF(L15=0,0,L15/(N9+N13))</f>
        <v>0.19230769230769232</v>
      </c>
      <c r="N15" s="202"/>
      <c r="O15" s="207"/>
    </row>
    <row r="16" spans="1:15" ht="11.25" customHeight="1" thickBot="1">
      <c r="A16" s="261"/>
      <c r="B16" s="144"/>
      <c r="C16" s="103" t="s">
        <v>24</v>
      </c>
      <c r="D16" s="252"/>
      <c r="E16" s="208"/>
      <c r="F16" s="203"/>
      <c r="G16" s="208"/>
      <c r="H16" s="69"/>
      <c r="I16" s="258"/>
      <c r="J16" s="144"/>
      <c r="K16" s="103" t="s">
        <v>24</v>
      </c>
      <c r="L16" s="252"/>
      <c r="M16" s="208"/>
      <c r="N16" s="203"/>
      <c r="O16" s="208"/>
    </row>
    <row r="17" spans="1:15" ht="11.25" customHeight="1">
      <c r="A17" s="261"/>
      <c r="B17" s="142" t="s">
        <v>25</v>
      </c>
      <c r="C17" s="104" t="s">
        <v>26</v>
      </c>
      <c r="D17" s="250">
        <f>'Foglio calcolo'!$L$7</f>
        <v>8</v>
      </c>
      <c r="E17" s="209">
        <f>IF(D17=0,0,D17/(F17+F21))</f>
        <v>0.19047619047619047</v>
      </c>
      <c r="F17" s="204">
        <f>SUM(D17:D20)</f>
        <v>21</v>
      </c>
      <c r="G17" s="209">
        <f>IF(F17=0,0,F17/(F17+F21))</f>
        <v>0.5</v>
      </c>
      <c r="H17" s="69"/>
      <c r="I17" s="258"/>
      <c r="J17" s="142" t="s">
        <v>25</v>
      </c>
      <c r="K17" s="104" t="s">
        <v>26</v>
      </c>
      <c r="L17" s="250">
        <f>'Foglio calcolo'!$L$8</f>
        <v>18</v>
      </c>
      <c r="M17" s="209">
        <f>IF(L17=0,0,L17/(N17+N21))</f>
        <v>0.16981132075471697</v>
      </c>
      <c r="N17" s="204">
        <f>SUM(L17:L20)</f>
        <v>63</v>
      </c>
      <c r="O17" s="209">
        <f>IF(N17=0,0,N17/(N17+N21))</f>
        <v>0.5943396226415094</v>
      </c>
    </row>
    <row r="18" spans="1:15" ht="11.25" customHeight="1">
      <c r="A18" s="261"/>
      <c r="B18" s="143"/>
      <c r="C18" s="105" t="s">
        <v>11</v>
      </c>
      <c r="D18" s="247"/>
      <c r="E18" s="210"/>
      <c r="F18" s="205"/>
      <c r="G18" s="210"/>
      <c r="H18" s="69"/>
      <c r="I18" s="258"/>
      <c r="J18" s="143"/>
      <c r="K18" s="105" t="s">
        <v>11</v>
      </c>
      <c r="L18" s="247"/>
      <c r="M18" s="210"/>
      <c r="N18" s="205"/>
      <c r="O18" s="210"/>
    </row>
    <row r="19" spans="1:15" ht="11.25" customHeight="1">
      <c r="A19" s="261"/>
      <c r="B19" s="143"/>
      <c r="C19" s="106" t="s">
        <v>12</v>
      </c>
      <c r="D19" s="247">
        <f>'Foglio calcolo'!$M$7</f>
        <v>13</v>
      </c>
      <c r="E19" s="210">
        <f>IF(D19=0,0,D19/(F17+F21))</f>
        <v>0.30952380952380953</v>
      </c>
      <c r="F19" s="205"/>
      <c r="G19" s="210"/>
      <c r="H19" s="69"/>
      <c r="I19" s="258"/>
      <c r="J19" s="143"/>
      <c r="K19" s="106" t="s">
        <v>12</v>
      </c>
      <c r="L19" s="247">
        <f>'Foglio calcolo'!$M$8</f>
        <v>45</v>
      </c>
      <c r="M19" s="210">
        <f>IF(L19=0,0,L19/(N17+N21))</f>
        <v>0.42452830188679247</v>
      </c>
      <c r="N19" s="205"/>
      <c r="O19" s="210"/>
    </row>
    <row r="20" spans="1:15" ht="11.25" customHeight="1">
      <c r="A20" s="261"/>
      <c r="B20" s="143"/>
      <c r="C20" s="105" t="s">
        <v>27</v>
      </c>
      <c r="D20" s="247"/>
      <c r="E20" s="210"/>
      <c r="F20" s="205"/>
      <c r="G20" s="210"/>
      <c r="H20" s="69"/>
      <c r="I20" s="258"/>
      <c r="J20" s="143"/>
      <c r="K20" s="105" t="s">
        <v>27</v>
      </c>
      <c r="L20" s="247"/>
      <c r="M20" s="210"/>
      <c r="N20" s="205"/>
      <c r="O20" s="210"/>
    </row>
    <row r="21" spans="1:15" ht="11.25" customHeight="1">
      <c r="A21" s="261"/>
      <c r="B21" s="143"/>
      <c r="C21" s="101" t="s">
        <v>28</v>
      </c>
      <c r="D21" s="246">
        <f>'Foglio calcolo'!$N$7</f>
        <v>8</v>
      </c>
      <c r="E21" s="207">
        <f>IF(D21=0,0,D21/(F17+F21))</f>
        <v>0.19047619047619047</v>
      </c>
      <c r="F21" s="202">
        <f>SUM(D21:D24)</f>
        <v>21</v>
      </c>
      <c r="G21" s="207">
        <f>IF(F21=0,0,F21/(F17+F21))</f>
        <v>0.5</v>
      </c>
      <c r="H21" s="69"/>
      <c r="I21" s="258"/>
      <c r="J21" s="143"/>
      <c r="K21" s="101" t="s">
        <v>28</v>
      </c>
      <c r="L21" s="246">
        <f>'Foglio calcolo'!$N$8</f>
        <v>24</v>
      </c>
      <c r="M21" s="207">
        <f>IF(L21=0,0,L21/(N17+N21))</f>
        <v>0.22641509433962265</v>
      </c>
      <c r="N21" s="202">
        <f>SUM(L21:L24)</f>
        <v>43</v>
      </c>
      <c r="O21" s="207">
        <f>IF(N21=0,0,N21/(N17+N21))</f>
        <v>0.4056603773584906</v>
      </c>
    </row>
    <row r="22" spans="1:15" ht="11.25" customHeight="1">
      <c r="A22" s="261"/>
      <c r="B22" s="143"/>
      <c r="C22" s="102" t="s">
        <v>29</v>
      </c>
      <c r="D22" s="246"/>
      <c r="E22" s="207"/>
      <c r="F22" s="202"/>
      <c r="G22" s="207"/>
      <c r="H22" s="69"/>
      <c r="I22" s="258"/>
      <c r="J22" s="143"/>
      <c r="K22" s="102" t="s">
        <v>29</v>
      </c>
      <c r="L22" s="246"/>
      <c r="M22" s="207"/>
      <c r="N22" s="202"/>
      <c r="O22" s="207"/>
    </row>
    <row r="23" spans="1:15" ht="11.25" customHeight="1">
      <c r="A23" s="261"/>
      <c r="B23" s="143"/>
      <c r="C23" s="101" t="s">
        <v>30</v>
      </c>
      <c r="D23" s="248">
        <f>'Foglio calcolo'!$O$7</f>
        <v>13</v>
      </c>
      <c r="E23" s="207">
        <f>IF(D23=0,0,D23/(F17+F21))</f>
        <v>0.30952380952380953</v>
      </c>
      <c r="F23" s="202"/>
      <c r="G23" s="207"/>
      <c r="H23" s="69"/>
      <c r="I23" s="258"/>
      <c r="J23" s="143"/>
      <c r="K23" s="101" t="s">
        <v>30</v>
      </c>
      <c r="L23" s="248">
        <f>'Foglio calcolo'!$O$8</f>
        <v>19</v>
      </c>
      <c r="M23" s="207">
        <f>IF(L23=0,0,L23/(N17+N21))</f>
        <v>0.1792452830188679</v>
      </c>
      <c r="N23" s="202"/>
      <c r="O23" s="207"/>
    </row>
    <row r="24" spans="1:15" ht="11.25" customHeight="1" thickBot="1">
      <c r="A24" s="261"/>
      <c r="B24" s="144"/>
      <c r="C24" s="103" t="s">
        <v>17</v>
      </c>
      <c r="D24" s="249"/>
      <c r="E24" s="208"/>
      <c r="F24" s="203"/>
      <c r="G24" s="208"/>
      <c r="H24" s="69"/>
      <c r="I24" s="258"/>
      <c r="J24" s="144"/>
      <c r="K24" s="103" t="s">
        <v>17</v>
      </c>
      <c r="L24" s="249"/>
      <c r="M24" s="208"/>
      <c r="N24" s="203"/>
      <c r="O24" s="208"/>
    </row>
    <row r="25" spans="1:15" ht="11.25" customHeight="1">
      <c r="A25" s="261"/>
      <c r="B25" s="179" t="s">
        <v>31</v>
      </c>
      <c r="C25" s="104" t="s">
        <v>10</v>
      </c>
      <c r="D25" s="215">
        <f>'Foglio calcolo'!$P$7</f>
        <v>2</v>
      </c>
      <c r="E25" s="211">
        <f>IF(D25=0,0,D25/(F25+F29))</f>
        <v>0.06666666666666667</v>
      </c>
      <c r="F25" s="206">
        <f>SUM(D25:D28)</f>
        <v>11</v>
      </c>
      <c r="G25" s="211">
        <f>IF(F25=0,0,F25/(F25+F29))</f>
        <v>0.36666666666666664</v>
      </c>
      <c r="H25" s="69"/>
      <c r="I25" s="258"/>
      <c r="J25" s="179" t="s">
        <v>31</v>
      </c>
      <c r="K25" s="104" t="s">
        <v>10</v>
      </c>
      <c r="L25" s="215">
        <f>'Foglio calcolo'!$P$8</f>
        <v>7</v>
      </c>
      <c r="M25" s="211">
        <f>IF(L25=0,0,L25/(N25+N29))</f>
        <v>0.08333333333333333</v>
      </c>
      <c r="N25" s="206">
        <f>SUM(L25:L28)</f>
        <v>38</v>
      </c>
      <c r="O25" s="211">
        <f>IF(N25=0,0,N25/(N25+N29))</f>
        <v>0.4523809523809524</v>
      </c>
    </row>
    <row r="26" spans="1:15" ht="11.25" customHeight="1">
      <c r="A26" s="261"/>
      <c r="B26" s="143"/>
      <c r="C26" s="105" t="s">
        <v>19</v>
      </c>
      <c r="D26" s="247"/>
      <c r="E26" s="210"/>
      <c r="F26" s="205"/>
      <c r="G26" s="210"/>
      <c r="H26" s="69"/>
      <c r="I26" s="258"/>
      <c r="J26" s="143"/>
      <c r="K26" s="105" t="s">
        <v>19</v>
      </c>
      <c r="L26" s="247"/>
      <c r="M26" s="210"/>
      <c r="N26" s="205"/>
      <c r="O26" s="210"/>
    </row>
    <row r="27" spans="1:15" ht="11.25" customHeight="1">
      <c r="A27" s="261"/>
      <c r="B27" s="143"/>
      <c r="C27" s="106" t="s">
        <v>12</v>
      </c>
      <c r="D27" s="247">
        <f>'Foglio calcolo'!$Q$7</f>
        <v>9</v>
      </c>
      <c r="E27" s="210">
        <f>IF(D27=0,0,D27/(F25+F29))</f>
        <v>0.3</v>
      </c>
      <c r="F27" s="205"/>
      <c r="G27" s="210"/>
      <c r="H27" s="69"/>
      <c r="I27" s="258"/>
      <c r="J27" s="143"/>
      <c r="K27" s="106" t="s">
        <v>12</v>
      </c>
      <c r="L27" s="247">
        <f>'Foglio calcolo'!$Q$8</f>
        <v>31</v>
      </c>
      <c r="M27" s="210">
        <f>IF(L27=0,0,L27/(N25+N29))</f>
        <v>0.36904761904761907</v>
      </c>
      <c r="N27" s="205"/>
      <c r="O27" s="210"/>
    </row>
    <row r="28" spans="1:15" ht="11.25" customHeight="1">
      <c r="A28" s="261"/>
      <c r="B28" s="143"/>
      <c r="C28" s="105" t="s">
        <v>20</v>
      </c>
      <c r="D28" s="247"/>
      <c r="E28" s="210"/>
      <c r="F28" s="205"/>
      <c r="G28" s="210"/>
      <c r="H28" s="69"/>
      <c r="I28" s="258"/>
      <c r="J28" s="143"/>
      <c r="K28" s="105" t="s">
        <v>20</v>
      </c>
      <c r="L28" s="247"/>
      <c r="M28" s="210"/>
      <c r="N28" s="205"/>
      <c r="O28" s="210"/>
    </row>
    <row r="29" spans="1:15" ht="11.25" customHeight="1" thickBot="1">
      <c r="A29" s="262"/>
      <c r="B29" s="143"/>
      <c r="C29" s="101" t="s">
        <v>14</v>
      </c>
      <c r="D29" s="246">
        <f>'Foglio calcolo'!$R$7</f>
        <v>12</v>
      </c>
      <c r="E29" s="207">
        <f>IF(D29=0,0,D29/(F25+F29))</f>
        <v>0.4</v>
      </c>
      <c r="F29" s="202">
        <f>SUM(D29:D32)</f>
        <v>19</v>
      </c>
      <c r="G29" s="207">
        <f>IF(F29=0,0,F29/(F25+F29))</f>
        <v>0.6333333333333333</v>
      </c>
      <c r="H29" s="69"/>
      <c r="I29" s="259"/>
      <c r="J29" s="143"/>
      <c r="K29" s="101" t="s">
        <v>14</v>
      </c>
      <c r="L29" s="246">
        <f>'Foglio calcolo'!$R$8</f>
        <v>32</v>
      </c>
      <c r="M29" s="207">
        <f>IF(L29=0,0,L29/(N25+N29))</f>
        <v>0.38095238095238093</v>
      </c>
      <c r="N29" s="202">
        <f>SUM(L29:L32)</f>
        <v>46</v>
      </c>
      <c r="O29" s="207">
        <f>IF(N29=0,0,N29/(N25+N29))</f>
        <v>0.5476190476190477</v>
      </c>
    </row>
    <row r="30" spans="1:15" ht="11.25" customHeight="1">
      <c r="A30" s="241">
        <f>'Foglio calcolo'!V7</f>
        <v>233</v>
      </c>
      <c r="B30" s="143"/>
      <c r="C30" s="102" t="s">
        <v>22</v>
      </c>
      <c r="D30" s="246"/>
      <c r="E30" s="207"/>
      <c r="F30" s="202"/>
      <c r="G30" s="207"/>
      <c r="H30" s="69"/>
      <c r="I30" s="241">
        <f>'Foglio calcolo'!V8</f>
        <v>615</v>
      </c>
      <c r="J30" s="143"/>
      <c r="K30" s="102" t="s">
        <v>22</v>
      </c>
      <c r="L30" s="246"/>
      <c r="M30" s="207"/>
      <c r="N30" s="202"/>
      <c r="O30" s="207"/>
    </row>
    <row r="31" spans="1:15" ht="11.25" customHeight="1">
      <c r="A31" s="242"/>
      <c r="B31" s="143"/>
      <c r="C31" s="101" t="s">
        <v>23</v>
      </c>
      <c r="D31" s="244">
        <f>'Foglio calcolo'!$S$7</f>
        <v>7</v>
      </c>
      <c r="E31" s="207">
        <f>IF(D31=0,0,D31/(F25+F29))</f>
        <v>0.23333333333333334</v>
      </c>
      <c r="F31" s="202"/>
      <c r="G31" s="207"/>
      <c r="H31" s="69"/>
      <c r="I31" s="242"/>
      <c r="J31" s="143"/>
      <c r="K31" s="101" t="s">
        <v>23</v>
      </c>
      <c r="L31" s="244">
        <f>'Foglio calcolo'!$S$8</f>
        <v>14</v>
      </c>
      <c r="M31" s="207">
        <f>IF(L31=0,0,L31/(N25+N29))</f>
        <v>0.16666666666666666</v>
      </c>
      <c r="N31" s="202"/>
      <c r="O31" s="207"/>
    </row>
    <row r="32" spans="1:15" ht="11.25" customHeight="1" thickBot="1">
      <c r="A32" s="243"/>
      <c r="B32" s="144"/>
      <c r="C32" s="103" t="s">
        <v>24</v>
      </c>
      <c r="D32" s="245"/>
      <c r="E32" s="208"/>
      <c r="F32" s="203"/>
      <c r="G32" s="208"/>
      <c r="H32" s="69"/>
      <c r="I32" s="243"/>
      <c r="J32" s="144"/>
      <c r="K32" s="103" t="s">
        <v>24</v>
      </c>
      <c r="L32" s="245"/>
      <c r="M32" s="208"/>
      <c r="N32" s="203"/>
      <c r="O32" s="208"/>
    </row>
    <row r="33" spans="1:15" ht="11.25" customHeight="1" thickBot="1">
      <c r="A33" s="69"/>
      <c r="B33" s="69"/>
      <c r="C33" s="120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1.25" customHeight="1">
      <c r="A34" s="254">
        <f>'Foglio calcolo'!B9</f>
        <v>7</v>
      </c>
      <c r="B34" s="142" t="s">
        <v>9</v>
      </c>
      <c r="C34" s="95" t="s">
        <v>10</v>
      </c>
      <c r="D34" s="218">
        <f>'Foglio calcolo'!$D$9</f>
        <v>4</v>
      </c>
      <c r="E34" s="154">
        <f>IF(D34=0,0,D34/(F34+F38))</f>
        <v>0.12903225806451613</v>
      </c>
      <c r="F34" s="150">
        <f>SUM(D34:D37)</f>
        <v>18</v>
      </c>
      <c r="G34" s="154">
        <f>IF(F34=0,0,F34/(F34+F38))</f>
        <v>0.5806451612903226</v>
      </c>
      <c r="H34" s="69"/>
      <c r="I34" s="254">
        <f>'Foglio calcolo'!B10</f>
        <v>8</v>
      </c>
      <c r="J34" s="142" t="s">
        <v>9</v>
      </c>
      <c r="K34" s="95" t="s">
        <v>10</v>
      </c>
      <c r="L34" s="218">
        <f>'Foglio calcolo'!$D$10</f>
        <v>8</v>
      </c>
      <c r="M34" s="154">
        <f>IF(L34=0,0,L34/(N34+N38))</f>
        <v>0.18604651162790697</v>
      </c>
      <c r="N34" s="150">
        <f>SUM(L34:L37)</f>
        <v>24</v>
      </c>
      <c r="O34" s="154">
        <f>IF(N34=0,0,N34/(N34+N38))</f>
        <v>0.5581395348837209</v>
      </c>
    </row>
    <row r="35" spans="1:15" ht="11.25" customHeight="1">
      <c r="A35" s="255"/>
      <c r="B35" s="143"/>
      <c r="C35" s="96" t="s">
        <v>11</v>
      </c>
      <c r="D35" s="219"/>
      <c r="E35" s="155"/>
      <c r="F35" s="151"/>
      <c r="G35" s="155"/>
      <c r="H35" s="69"/>
      <c r="I35" s="255"/>
      <c r="J35" s="143"/>
      <c r="K35" s="96" t="s">
        <v>11</v>
      </c>
      <c r="L35" s="219"/>
      <c r="M35" s="155"/>
      <c r="N35" s="151"/>
      <c r="O35" s="155"/>
    </row>
    <row r="36" spans="1:15" ht="11.25" customHeight="1" thickBot="1">
      <c r="A36" s="256"/>
      <c r="B36" s="143"/>
      <c r="C36" s="98" t="s">
        <v>12</v>
      </c>
      <c r="D36" s="253">
        <f>'Foglio calcolo'!$E$9</f>
        <v>14</v>
      </c>
      <c r="E36" s="155">
        <f>IF(D36=0,0,D36/(F34+F38))</f>
        <v>0.45161290322580644</v>
      </c>
      <c r="F36" s="151"/>
      <c r="G36" s="155"/>
      <c r="H36" s="69"/>
      <c r="I36" s="256"/>
      <c r="J36" s="143"/>
      <c r="K36" s="98" t="s">
        <v>12</v>
      </c>
      <c r="L36" s="253">
        <f>'Foglio calcolo'!$E$10</f>
        <v>16</v>
      </c>
      <c r="M36" s="155">
        <f>IF(L36=0,0,L36/(N34+N38))</f>
        <v>0.37209302325581395</v>
      </c>
      <c r="N36" s="151"/>
      <c r="O36" s="155"/>
    </row>
    <row r="37" spans="1:15" ht="11.25" customHeight="1">
      <c r="A37" s="257" t="str">
        <f>'Foglio calcolo'!C9</f>
        <v>PIERPAOLO CAMMELLI</v>
      </c>
      <c r="B37" s="143"/>
      <c r="C37" s="96" t="s">
        <v>13</v>
      </c>
      <c r="D37" s="221"/>
      <c r="E37" s="155"/>
      <c r="F37" s="151"/>
      <c r="G37" s="155"/>
      <c r="H37" s="69"/>
      <c r="I37" s="257" t="str">
        <f>'Foglio calcolo'!C10</f>
        <v>GIULIA BOATTI</v>
      </c>
      <c r="J37" s="143"/>
      <c r="K37" s="96" t="s">
        <v>13</v>
      </c>
      <c r="L37" s="221"/>
      <c r="M37" s="155"/>
      <c r="N37" s="151"/>
      <c r="O37" s="155"/>
    </row>
    <row r="38" spans="1:15" ht="11.25" customHeight="1">
      <c r="A38" s="258"/>
      <c r="B38" s="143"/>
      <c r="C38" s="101" t="s">
        <v>14</v>
      </c>
      <c r="D38" s="165">
        <f>'Foglio calcolo'!F9</f>
        <v>9</v>
      </c>
      <c r="E38" s="207">
        <f>IF(D38=0,0,D38/(F34+F38))</f>
        <v>0.2903225806451613</v>
      </c>
      <c r="F38" s="202">
        <f>SUM(D38:D41)</f>
        <v>13</v>
      </c>
      <c r="G38" s="207">
        <f>IF(F38=0,0,F38/(F34+F38))</f>
        <v>0.41935483870967744</v>
      </c>
      <c r="H38" s="69"/>
      <c r="I38" s="258"/>
      <c r="J38" s="143"/>
      <c r="K38" s="101" t="s">
        <v>14</v>
      </c>
      <c r="L38" s="165">
        <f>'Foglio calcolo'!$F$10</f>
        <v>14</v>
      </c>
      <c r="M38" s="207">
        <f>IF(L38=0,0,L38/(N34+N38))</f>
        <v>0.32558139534883723</v>
      </c>
      <c r="N38" s="202">
        <f>SUM(L38:L41)</f>
        <v>19</v>
      </c>
      <c r="O38" s="207">
        <f>IF(N38=0,0,N38/(N34+N38))</f>
        <v>0.4418604651162791</v>
      </c>
    </row>
    <row r="39" spans="1:15" ht="11.25" customHeight="1">
      <c r="A39" s="258"/>
      <c r="B39" s="143"/>
      <c r="C39" s="102" t="s">
        <v>15</v>
      </c>
      <c r="D39" s="166"/>
      <c r="E39" s="207"/>
      <c r="F39" s="202"/>
      <c r="G39" s="207"/>
      <c r="H39" s="69"/>
      <c r="I39" s="258"/>
      <c r="J39" s="143"/>
      <c r="K39" s="102" t="s">
        <v>15</v>
      </c>
      <c r="L39" s="166"/>
      <c r="M39" s="207"/>
      <c r="N39" s="202"/>
      <c r="O39" s="207"/>
    </row>
    <row r="40" spans="1:15" ht="11.25" customHeight="1">
      <c r="A40" s="258"/>
      <c r="B40" s="143"/>
      <c r="C40" s="101" t="s">
        <v>16</v>
      </c>
      <c r="D40" s="251">
        <f>'Foglio calcolo'!$G$9</f>
        <v>4</v>
      </c>
      <c r="E40" s="207">
        <f>IF(D40=0,0,D40/(F34+F38))</f>
        <v>0.12903225806451613</v>
      </c>
      <c r="F40" s="202"/>
      <c r="G40" s="207"/>
      <c r="H40" s="69"/>
      <c r="I40" s="258"/>
      <c r="J40" s="143"/>
      <c r="K40" s="101" t="s">
        <v>16</v>
      </c>
      <c r="L40" s="251">
        <f>'Foglio calcolo'!$G$10</f>
        <v>5</v>
      </c>
      <c r="M40" s="207">
        <f>IF(L40=0,0,L40/(N34+N38))</f>
        <v>0.11627906976744186</v>
      </c>
      <c r="N40" s="202"/>
      <c r="O40" s="207"/>
    </row>
    <row r="41" spans="1:15" ht="11.25" customHeight="1" thickBot="1">
      <c r="A41" s="258"/>
      <c r="B41" s="144"/>
      <c r="C41" s="103" t="s">
        <v>17</v>
      </c>
      <c r="D41" s="252"/>
      <c r="E41" s="208"/>
      <c r="F41" s="203"/>
      <c r="G41" s="208"/>
      <c r="H41" s="69"/>
      <c r="I41" s="258"/>
      <c r="J41" s="144"/>
      <c r="K41" s="103" t="s">
        <v>17</v>
      </c>
      <c r="L41" s="252"/>
      <c r="M41" s="208"/>
      <c r="N41" s="203"/>
      <c r="O41" s="208"/>
    </row>
    <row r="42" spans="1:15" ht="11.25" customHeight="1">
      <c r="A42" s="258"/>
      <c r="B42" s="142" t="s">
        <v>18</v>
      </c>
      <c r="C42" s="104" t="s">
        <v>10</v>
      </c>
      <c r="D42" s="218">
        <f>'Foglio calcolo'!$H$9</f>
        <v>0</v>
      </c>
      <c r="E42" s="154">
        <f>IF(D42=0,0,D42/(F42+F46))</f>
        <v>0</v>
      </c>
      <c r="F42" s="150">
        <f>SUM(D42:D45)</f>
        <v>7</v>
      </c>
      <c r="G42" s="154">
        <f>IF(F42=0,0,F42/(F42+F46))</f>
        <v>0.3888888888888889</v>
      </c>
      <c r="H42" s="69"/>
      <c r="I42" s="258"/>
      <c r="J42" s="142" t="s">
        <v>18</v>
      </c>
      <c r="K42" s="104" t="s">
        <v>10</v>
      </c>
      <c r="L42" s="218">
        <f>'Foglio calcolo'!$H$10</f>
        <v>2</v>
      </c>
      <c r="M42" s="154">
        <f>IF(L42=0,0,L42/(N42+N46))</f>
        <v>0.10526315789473684</v>
      </c>
      <c r="N42" s="150">
        <f>SUM(L42:L45)</f>
        <v>7</v>
      </c>
      <c r="O42" s="154">
        <f>IF(N42=0,0,N42/(N42+N46))</f>
        <v>0.3684210526315789</v>
      </c>
    </row>
    <row r="43" spans="1:15" ht="11.25" customHeight="1">
      <c r="A43" s="258"/>
      <c r="B43" s="143"/>
      <c r="C43" s="105" t="s">
        <v>19</v>
      </c>
      <c r="D43" s="219"/>
      <c r="E43" s="155"/>
      <c r="F43" s="151"/>
      <c r="G43" s="155"/>
      <c r="H43" s="69"/>
      <c r="I43" s="258"/>
      <c r="J43" s="143"/>
      <c r="K43" s="105" t="s">
        <v>19</v>
      </c>
      <c r="L43" s="219"/>
      <c r="M43" s="155"/>
      <c r="N43" s="151"/>
      <c r="O43" s="155"/>
    </row>
    <row r="44" spans="1:15" ht="11.25" customHeight="1">
      <c r="A44" s="258"/>
      <c r="B44" s="143"/>
      <c r="C44" s="106" t="s">
        <v>12</v>
      </c>
      <c r="D44" s="253">
        <f>'Foglio calcolo'!$I$9</f>
        <v>7</v>
      </c>
      <c r="E44" s="155">
        <f>IF(D44=0,0,D44/(F42+F46))</f>
        <v>0.3888888888888889</v>
      </c>
      <c r="F44" s="151"/>
      <c r="G44" s="155"/>
      <c r="H44" s="69"/>
      <c r="I44" s="258"/>
      <c r="J44" s="143"/>
      <c r="K44" s="106" t="s">
        <v>12</v>
      </c>
      <c r="L44" s="253">
        <f>'Foglio calcolo'!$I$10</f>
        <v>5</v>
      </c>
      <c r="M44" s="155">
        <f>IF(L44=0,0,L44/(N42+N46))</f>
        <v>0.2631578947368421</v>
      </c>
      <c r="N44" s="151"/>
      <c r="O44" s="155"/>
    </row>
    <row r="45" spans="1:15" ht="11.25" customHeight="1">
      <c r="A45" s="258"/>
      <c r="B45" s="143"/>
      <c r="C45" s="105" t="s">
        <v>20</v>
      </c>
      <c r="D45" s="221"/>
      <c r="E45" s="155"/>
      <c r="F45" s="151"/>
      <c r="G45" s="155"/>
      <c r="H45" s="69"/>
      <c r="I45" s="258"/>
      <c r="J45" s="143"/>
      <c r="K45" s="105" t="s">
        <v>20</v>
      </c>
      <c r="L45" s="221"/>
      <c r="M45" s="155"/>
      <c r="N45" s="151"/>
      <c r="O45" s="155"/>
    </row>
    <row r="46" spans="1:15" ht="11.25" customHeight="1">
      <c r="A46" s="258"/>
      <c r="B46" s="143"/>
      <c r="C46" s="101" t="s">
        <v>21</v>
      </c>
      <c r="D46" s="165">
        <f>'Foglio calcolo'!$J$9</f>
        <v>4</v>
      </c>
      <c r="E46" s="207">
        <f>IF(D46=0,0,D46/(F42+F46))</f>
        <v>0.2222222222222222</v>
      </c>
      <c r="F46" s="202">
        <f>SUM(D46:D49)</f>
        <v>11</v>
      </c>
      <c r="G46" s="207">
        <f>IF(F46=0,0,F46/(F42+F46))</f>
        <v>0.6111111111111112</v>
      </c>
      <c r="H46" s="69"/>
      <c r="I46" s="258"/>
      <c r="J46" s="143"/>
      <c r="K46" s="101" t="s">
        <v>21</v>
      </c>
      <c r="L46" s="165">
        <f>'Foglio calcolo'!$J$10</f>
        <v>9</v>
      </c>
      <c r="M46" s="207">
        <f>IF(L46=0,0,L46/(N42+N46))</f>
        <v>0.47368421052631576</v>
      </c>
      <c r="N46" s="202">
        <f>SUM(L46:L49)</f>
        <v>12</v>
      </c>
      <c r="O46" s="207">
        <f>IF(N46=0,0,N46/(N42+N46))</f>
        <v>0.631578947368421</v>
      </c>
    </row>
    <row r="47" spans="1:15" ht="11.25" customHeight="1">
      <c r="A47" s="258"/>
      <c r="B47" s="143"/>
      <c r="C47" s="102" t="s">
        <v>22</v>
      </c>
      <c r="D47" s="166"/>
      <c r="E47" s="207"/>
      <c r="F47" s="202"/>
      <c r="G47" s="207"/>
      <c r="H47" s="69"/>
      <c r="I47" s="258"/>
      <c r="J47" s="143"/>
      <c r="K47" s="102" t="s">
        <v>22</v>
      </c>
      <c r="L47" s="166"/>
      <c r="M47" s="207"/>
      <c r="N47" s="202"/>
      <c r="O47" s="207"/>
    </row>
    <row r="48" spans="1:15" ht="11.25" customHeight="1">
      <c r="A48" s="258"/>
      <c r="B48" s="143"/>
      <c r="C48" s="101" t="s">
        <v>23</v>
      </c>
      <c r="D48" s="251">
        <f>'Foglio calcolo'!$K$9</f>
        <v>7</v>
      </c>
      <c r="E48" s="207">
        <f>IF(D48=0,0,D48/(F42+F46))</f>
        <v>0.3888888888888889</v>
      </c>
      <c r="F48" s="202"/>
      <c r="G48" s="207"/>
      <c r="H48" s="69"/>
      <c r="I48" s="258"/>
      <c r="J48" s="143"/>
      <c r="K48" s="101" t="s">
        <v>23</v>
      </c>
      <c r="L48" s="251">
        <f>'Foglio calcolo'!$K$10</f>
        <v>3</v>
      </c>
      <c r="M48" s="207">
        <f>IF(L48=0,0,L48/(N42+N46))</f>
        <v>0.15789473684210525</v>
      </c>
      <c r="N48" s="202"/>
      <c r="O48" s="207"/>
    </row>
    <row r="49" spans="1:15" ht="11.25" customHeight="1" thickBot="1">
      <c r="A49" s="258"/>
      <c r="B49" s="144"/>
      <c r="C49" s="103" t="s">
        <v>24</v>
      </c>
      <c r="D49" s="252"/>
      <c r="E49" s="208"/>
      <c r="F49" s="203"/>
      <c r="G49" s="208"/>
      <c r="H49" s="69"/>
      <c r="I49" s="258"/>
      <c r="J49" s="144"/>
      <c r="K49" s="103" t="s">
        <v>24</v>
      </c>
      <c r="L49" s="252"/>
      <c r="M49" s="208"/>
      <c r="N49" s="203"/>
      <c r="O49" s="208"/>
    </row>
    <row r="50" spans="1:15" ht="11.25" customHeight="1">
      <c r="A50" s="258"/>
      <c r="B50" s="142" t="s">
        <v>25</v>
      </c>
      <c r="C50" s="104" t="s">
        <v>26</v>
      </c>
      <c r="D50" s="250">
        <f>'Foglio calcolo'!$L$9</f>
        <v>1</v>
      </c>
      <c r="E50" s="209">
        <f>IF(D50=0,0,D50/(F50+F54))</f>
        <v>0.058823529411764705</v>
      </c>
      <c r="F50" s="204">
        <f>SUM(D50:D53)</f>
        <v>7</v>
      </c>
      <c r="G50" s="209">
        <f>IF(F50=0,0,F50/(F50+F54))</f>
        <v>0.4117647058823529</v>
      </c>
      <c r="H50" s="69"/>
      <c r="I50" s="258"/>
      <c r="J50" s="142" t="s">
        <v>25</v>
      </c>
      <c r="K50" s="104" t="s">
        <v>26</v>
      </c>
      <c r="L50" s="250">
        <f>'Foglio calcolo'!$L$10</f>
        <v>2</v>
      </c>
      <c r="M50" s="209">
        <f>IF(L50=0,0,L50/(N50+N54))</f>
        <v>0.06666666666666667</v>
      </c>
      <c r="N50" s="204">
        <f>SUM(L50:L53)</f>
        <v>26</v>
      </c>
      <c r="O50" s="209">
        <f>IF(N50=0,0,N50/(N50+N54))</f>
        <v>0.8666666666666667</v>
      </c>
    </row>
    <row r="51" spans="1:15" ht="11.25" customHeight="1">
      <c r="A51" s="258"/>
      <c r="B51" s="143"/>
      <c r="C51" s="105" t="s">
        <v>11</v>
      </c>
      <c r="D51" s="247"/>
      <c r="E51" s="210"/>
      <c r="F51" s="205"/>
      <c r="G51" s="210"/>
      <c r="H51" s="69"/>
      <c r="I51" s="258"/>
      <c r="J51" s="143"/>
      <c r="K51" s="105" t="s">
        <v>11</v>
      </c>
      <c r="L51" s="247"/>
      <c r="M51" s="210"/>
      <c r="N51" s="205"/>
      <c r="O51" s="210"/>
    </row>
    <row r="52" spans="1:15" ht="11.25" customHeight="1">
      <c r="A52" s="258"/>
      <c r="B52" s="143"/>
      <c r="C52" s="106" t="s">
        <v>12</v>
      </c>
      <c r="D52" s="247">
        <f>'Foglio calcolo'!$M$9</f>
        <v>6</v>
      </c>
      <c r="E52" s="210">
        <f>IF(D52=0,0,D52/(F50+F54))</f>
        <v>0.35294117647058826</v>
      </c>
      <c r="F52" s="205"/>
      <c r="G52" s="210"/>
      <c r="H52" s="69"/>
      <c r="I52" s="258"/>
      <c r="J52" s="143"/>
      <c r="K52" s="106" t="s">
        <v>12</v>
      </c>
      <c r="L52" s="247">
        <f>'Foglio calcolo'!$M$10</f>
        <v>24</v>
      </c>
      <c r="M52" s="210">
        <f>IF(L52=0,0,L52/(N50+N54))</f>
        <v>0.8</v>
      </c>
      <c r="N52" s="205"/>
      <c r="O52" s="210"/>
    </row>
    <row r="53" spans="1:15" ht="11.25" customHeight="1">
      <c r="A53" s="258"/>
      <c r="B53" s="143"/>
      <c r="C53" s="105" t="s">
        <v>27</v>
      </c>
      <c r="D53" s="247"/>
      <c r="E53" s="210"/>
      <c r="F53" s="205"/>
      <c r="G53" s="210"/>
      <c r="H53" s="69"/>
      <c r="I53" s="258"/>
      <c r="J53" s="143"/>
      <c r="K53" s="105" t="s">
        <v>27</v>
      </c>
      <c r="L53" s="247"/>
      <c r="M53" s="210"/>
      <c r="N53" s="205"/>
      <c r="O53" s="210"/>
    </row>
    <row r="54" spans="1:15" ht="11.25" customHeight="1">
      <c r="A54" s="258"/>
      <c r="B54" s="143"/>
      <c r="C54" s="101" t="s">
        <v>28</v>
      </c>
      <c r="D54" s="246">
        <f>'Foglio calcolo'!$N$9</f>
        <v>6</v>
      </c>
      <c r="E54" s="207">
        <f>IF(D54=0,0,D54/(F50+F54))</f>
        <v>0.35294117647058826</v>
      </c>
      <c r="F54" s="202">
        <f>SUM(D54:D57)</f>
        <v>10</v>
      </c>
      <c r="G54" s="207">
        <f>IF(F54=0,0,F54/(F50+F54))</f>
        <v>0.5882352941176471</v>
      </c>
      <c r="H54" s="69"/>
      <c r="I54" s="258"/>
      <c r="J54" s="143"/>
      <c r="K54" s="101" t="s">
        <v>28</v>
      </c>
      <c r="L54" s="246">
        <f>'Foglio calcolo'!$N$10</f>
        <v>1</v>
      </c>
      <c r="M54" s="207">
        <f>IF(L54=0,0,L54/(N50+N54))</f>
        <v>0.03333333333333333</v>
      </c>
      <c r="N54" s="202">
        <f>SUM(L54:L57)</f>
        <v>4</v>
      </c>
      <c r="O54" s="207">
        <f>IF(N54=0,0,N54/(N50+N54))</f>
        <v>0.13333333333333333</v>
      </c>
    </row>
    <row r="55" spans="1:15" ht="11.25" customHeight="1">
      <c r="A55" s="258"/>
      <c r="B55" s="143"/>
      <c r="C55" s="102" t="s">
        <v>29</v>
      </c>
      <c r="D55" s="246"/>
      <c r="E55" s="207"/>
      <c r="F55" s="202"/>
      <c r="G55" s="207"/>
      <c r="H55" s="69"/>
      <c r="I55" s="258"/>
      <c r="J55" s="143"/>
      <c r="K55" s="102" t="s">
        <v>29</v>
      </c>
      <c r="L55" s="246"/>
      <c r="M55" s="207"/>
      <c r="N55" s="202"/>
      <c r="O55" s="207"/>
    </row>
    <row r="56" spans="1:15" ht="11.25" customHeight="1">
      <c r="A56" s="258"/>
      <c r="B56" s="143"/>
      <c r="C56" s="101" t="s">
        <v>30</v>
      </c>
      <c r="D56" s="248">
        <f>'Foglio calcolo'!$O$9</f>
        <v>4</v>
      </c>
      <c r="E56" s="207">
        <f>IF(D56=0,0,D56/(F50+F54))</f>
        <v>0.23529411764705882</v>
      </c>
      <c r="F56" s="202"/>
      <c r="G56" s="207"/>
      <c r="H56" s="69"/>
      <c r="I56" s="258"/>
      <c r="J56" s="143"/>
      <c r="K56" s="101" t="s">
        <v>30</v>
      </c>
      <c r="L56" s="248">
        <f>'Foglio calcolo'!$O$10</f>
        <v>3</v>
      </c>
      <c r="M56" s="207">
        <f>IF(L56=0,0,L56/(N50+N54))</f>
        <v>0.1</v>
      </c>
      <c r="N56" s="202"/>
      <c r="O56" s="207"/>
    </row>
    <row r="57" spans="1:15" ht="11.25" customHeight="1" thickBot="1">
      <c r="A57" s="258"/>
      <c r="B57" s="144"/>
      <c r="C57" s="103" t="s">
        <v>17</v>
      </c>
      <c r="D57" s="249"/>
      <c r="E57" s="208"/>
      <c r="F57" s="203"/>
      <c r="G57" s="208"/>
      <c r="H57" s="69"/>
      <c r="I57" s="258"/>
      <c r="J57" s="144"/>
      <c r="K57" s="103" t="s">
        <v>17</v>
      </c>
      <c r="L57" s="249"/>
      <c r="M57" s="208"/>
      <c r="N57" s="203"/>
      <c r="O57" s="208"/>
    </row>
    <row r="58" spans="1:15" ht="11.25" customHeight="1">
      <c r="A58" s="258"/>
      <c r="B58" s="179" t="s">
        <v>31</v>
      </c>
      <c r="C58" s="104" t="s">
        <v>10</v>
      </c>
      <c r="D58" s="215">
        <f>'Foglio calcolo'!$P$9</f>
        <v>2</v>
      </c>
      <c r="E58" s="211">
        <f>IF(D58=0,0,D58/(F58+F62))</f>
        <v>0.06896551724137931</v>
      </c>
      <c r="F58" s="206">
        <f>SUM(D58:D61)</f>
        <v>11</v>
      </c>
      <c r="G58" s="211">
        <f>IF(F58=0,0,F58/(F58+F62))</f>
        <v>0.3793103448275862</v>
      </c>
      <c r="H58" s="69"/>
      <c r="I58" s="258"/>
      <c r="J58" s="179" t="s">
        <v>31</v>
      </c>
      <c r="K58" s="104" t="s">
        <v>10</v>
      </c>
      <c r="L58" s="215">
        <f>'Foglio calcolo'!$P$10</f>
        <v>4</v>
      </c>
      <c r="M58" s="211">
        <f>IF(L58=0,0,L58/(N58+N62))</f>
        <v>0.0975609756097561</v>
      </c>
      <c r="N58" s="206">
        <f>SUM(L58:L61)</f>
        <v>21</v>
      </c>
      <c r="O58" s="211">
        <f>IF(N58=0,0,N58/(N58+N62))</f>
        <v>0.5121951219512195</v>
      </c>
    </row>
    <row r="59" spans="1:15" ht="11.25" customHeight="1">
      <c r="A59" s="258"/>
      <c r="B59" s="143"/>
      <c r="C59" s="105" t="s">
        <v>19</v>
      </c>
      <c r="D59" s="247"/>
      <c r="E59" s="210"/>
      <c r="F59" s="205"/>
      <c r="G59" s="210"/>
      <c r="H59" s="69"/>
      <c r="I59" s="258"/>
      <c r="J59" s="143"/>
      <c r="K59" s="105" t="s">
        <v>19</v>
      </c>
      <c r="L59" s="247"/>
      <c r="M59" s="210"/>
      <c r="N59" s="205"/>
      <c r="O59" s="210"/>
    </row>
    <row r="60" spans="1:15" ht="11.25" customHeight="1">
      <c r="A60" s="258"/>
      <c r="B60" s="143"/>
      <c r="C60" s="106" t="s">
        <v>12</v>
      </c>
      <c r="D60" s="247">
        <f>'Foglio calcolo'!$Q$9</f>
        <v>9</v>
      </c>
      <c r="E60" s="210">
        <f>IF(D60=0,0,D60/(F58+F62))</f>
        <v>0.3103448275862069</v>
      </c>
      <c r="F60" s="205"/>
      <c r="G60" s="210"/>
      <c r="H60" s="69"/>
      <c r="I60" s="258"/>
      <c r="J60" s="143"/>
      <c r="K60" s="106" t="s">
        <v>12</v>
      </c>
      <c r="L60" s="247">
        <f>'Foglio calcolo'!$Q$10</f>
        <v>17</v>
      </c>
      <c r="M60" s="210">
        <f>IF(L60=0,0,L60/(N58+N62))</f>
        <v>0.4146341463414634</v>
      </c>
      <c r="N60" s="205"/>
      <c r="O60" s="210"/>
    </row>
    <row r="61" spans="1:15" ht="11.25" customHeight="1">
      <c r="A61" s="258"/>
      <c r="B61" s="143"/>
      <c r="C61" s="105" t="s">
        <v>20</v>
      </c>
      <c r="D61" s="247"/>
      <c r="E61" s="210"/>
      <c r="F61" s="205"/>
      <c r="G61" s="210"/>
      <c r="H61" s="69"/>
      <c r="I61" s="258"/>
      <c r="J61" s="143"/>
      <c r="K61" s="105" t="s">
        <v>20</v>
      </c>
      <c r="L61" s="247"/>
      <c r="M61" s="210"/>
      <c r="N61" s="205"/>
      <c r="O61" s="210"/>
    </row>
    <row r="62" spans="1:15" ht="11.25" customHeight="1" thickBot="1">
      <c r="A62" s="259"/>
      <c r="B62" s="143"/>
      <c r="C62" s="101" t="s">
        <v>14</v>
      </c>
      <c r="D62" s="246">
        <f>'Foglio calcolo'!$R$9</f>
        <v>13</v>
      </c>
      <c r="E62" s="207">
        <f>IF(D62=0,0,D62/(F58+F62))</f>
        <v>0.4482758620689655</v>
      </c>
      <c r="F62" s="202">
        <f>SUM(D62:D65)</f>
        <v>18</v>
      </c>
      <c r="G62" s="207">
        <f>IF(F62=0,0,F62/(F58+F62))</f>
        <v>0.6206896551724138</v>
      </c>
      <c r="H62" s="69"/>
      <c r="I62" s="259"/>
      <c r="J62" s="143"/>
      <c r="K62" s="101" t="s">
        <v>14</v>
      </c>
      <c r="L62" s="246">
        <f>'Foglio calcolo'!$R$10</f>
        <v>12</v>
      </c>
      <c r="M62" s="207">
        <f>IF(L62=0,0,L62/(N58+N62))</f>
        <v>0.2926829268292683</v>
      </c>
      <c r="N62" s="202">
        <f>SUM(L62:L65)</f>
        <v>20</v>
      </c>
      <c r="O62" s="207">
        <f>IF(N62=0,0,N62/(N58+N62))</f>
        <v>0.4878048780487805</v>
      </c>
    </row>
    <row r="63" spans="1:15" ht="11.25" customHeight="1">
      <c r="A63" s="241">
        <f>'Foglio calcolo'!V9</f>
        <v>350</v>
      </c>
      <c r="B63" s="143"/>
      <c r="C63" s="102" t="s">
        <v>22</v>
      </c>
      <c r="D63" s="246"/>
      <c r="E63" s="207"/>
      <c r="F63" s="202"/>
      <c r="G63" s="207"/>
      <c r="H63" s="69"/>
      <c r="I63" s="241">
        <f>'Foglio calcolo'!V10</f>
        <v>508</v>
      </c>
      <c r="J63" s="143"/>
      <c r="K63" s="102" t="s">
        <v>22</v>
      </c>
      <c r="L63" s="246"/>
      <c r="M63" s="207"/>
      <c r="N63" s="202"/>
      <c r="O63" s="207"/>
    </row>
    <row r="64" spans="1:15" ht="11.25" customHeight="1">
      <c r="A64" s="242"/>
      <c r="B64" s="143"/>
      <c r="C64" s="101" t="s">
        <v>23</v>
      </c>
      <c r="D64" s="244">
        <f>'Foglio calcolo'!$S$9</f>
        <v>5</v>
      </c>
      <c r="E64" s="207">
        <f>IF(D64=0,0,D64/(F58+F62))</f>
        <v>0.1724137931034483</v>
      </c>
      <c r="F64" s="202"/>
      <c r="G64" s="207"/>
      <c r="H64" s="69"/>
      <c r="I64" s="242"/>
      <c r="J64" s="143"/>
      <c r="K64" s="101" t="s">
        <v>23</v>
      </c>
      <c r="L64" s="244">
        <f>'Foglio calcolo'!$S$10</f>
        <v>8</v>
      </c>
      <c r="M64" s="207">
        <f>IF(L64=0,0,L64/(N58+N62))</f>
        <v>0.1951219512195122</v>
      </c>
      <c r="N64" s="202"/>
      <c r="O64" s="207"/>
    </row>
    <row r="65" spans="1:15" ht="11.25" customHeight="1" thickBot="1">
      <c r="A65" s="243"/>
      <c r="B65" s="144"/>
      <c r="C65" s="103" t="s">
        <v>24</v>
      </c>
      <c r="D65" s="245"/>
      <c r="E65" s="208"/>
      <c r="F65" s="203"/>
      <c r="G65" s="208"/>
      <c r="H65" s="69"/>
      <c r="I65" s="243"/>
      <c r="J65" s="144"/>
      <c r="K65" s="103" t="s">
        <v>24</v>
      </c>
      <c r="L65" s="245"/>
      <c r="M65" s="208"/>
      <c r="N65" s="203"/>
      <c r="O65" s="208"/>
    </row>
    <row r="67" ht="11.25" customHeight="1">
      <c r="K67" s="121"/>
    </row>
  </sheetData>
  <sheetProtection password="F4DA" sheet="1" objects="1" scenarios="1"/>
  <mergeCells count="220">
    <mergeCell ref="A63:A65"/>
    <mergeCell ref="I63:I65"/>
    <mergeCell ref="D64:D65"/>
    <mergeCell ref="E64:E65"/>
    <mergeCell ref="D62:D63"/>
    <mergeCell ref="E62:E63"/>
    <mergeCell ref="F62:F65"/>
    <mergeCell ref="G62:G65"/>
    <mergeCell ref="L62:L63"/>
    <mergeCell ref="M62:M63"/>
    <mergeCell ref="N62:N65"/>
    <mergeCell ref="O62:O65"/>
    <mergeCell ref="L64:L65"/>
    <mergeCell ref="M64:M65"/>
    <mergeCell ref="M58:M59"/>
    <mergeCell ref="N58:N61"/>
    <mergeCell ref="O58:O61"/>
    <mergeCell ref="D60:D61"/>
    <mergeCell ref="E60:E61"/>
    <mergeCell ref="L60:L61"/>
    <mergeCell ref="M60:M61"/>
    <mergeCell ref="E56:E57"/>
    <mergeCell ref="L56:L57"/>
    <mergeCell ref="M56:M57"/>
    <mergeCell ref="B58:B65"/>
    <mergeCell ref="D58:D59"/>
    <mergeCell ref="E58:E59"/>
    <mergeCell ref="F58:F61"/>
    <mergeCell ref="G58:G61"/>
    <mergeCell ref="J58:J65"/>
    <mergeCell ref="L58:L59"/>
    <mergeCell ref="L54:L55"/>
    <mergeCell ref="M54:M55"/>
    <mergeCell ref="N54:N57"/>
    <mergeCell ref="O54:O57"/>
    <mergeCell ref="L50:L51"/>
    <mergeCell ref="M50:M51"/>
    <mergeCell ref="N50:N53"/>
    <mergeCell ref="O50:O53"/>
    <mergeCell ref="L52:L53"/>
    <mergeCell ref="M52:M53"/>
    <mergeCell ref="B50:B57"/>
    <mergeCell ref="D50:D51"/>
    <mergeCell ref="E50:E51"/>
    <mergeCell ref="F50:F53"/>
    <mergeCell ref="D52:D53"/>
    <mergeCell ref="E52:E53"/>
    <mergeCell ref="D54:D55"/>
    <mergeCell ref="E54:E55"/>
    <mergeCell ref="F54:F57"/>
    <mergeCell ref="D56:D57"/>
    <mergeCell ref="L46:L47"/>
    <mergeCell ref="M46:M47"/>
    <mergeCell ref="N46:N49"/>
    <mergeCell ref="O46:O49"/>
    <mergeCell ref="L48:L49"/>
    <mergeCell ref="M48:M49"/>
    <mergeCell ref="D46:D47"/>
    <mergeCell ref="E46:E47"/>
    <mergeCell ref="F46:F49"/>
    <mergeCell ref="G46:G49"/>
    <mergeCell ref="D48:D49"/>
    <mergeCell ref="E48:E49"/>
    <mergeCell ref="M42:M43"/>
    <mergeCell ref="N42:N45"/>
    <mergeCell ref="O42:O45"/>
    <mergeCell ref="D44:D45"/>
    <mergeCell ref="E44:E45"/>
    <mergeCell ref="L44:L45"/>
    <mergeCell ref="M44:M45"/>
    <mergeCell ref="E40:E41"/>
    <mergeCell ref="L40:L41"/>
    <mergeCell ref="M40:M41"/>
    <mergeCell ref="B42:B49"/>
    <mergeCell ref="D42:D43"/>
    <mergeCell ref="E42:E43"/>
    <mergeCell ref="F42:F45"/>
    <mergeCell ref="G42:G45"/>
    <mergeCell ref="J42:J49"/>
    <mergeCell ref="L42:L43"/>
    <mergeCell ref="L38:L39"/>
    <mergeCell ref="M38:M39"/>
    <mergeCell ref="N38:N41"/>
    <mergeCell ref="O38:O41"/>
    <mergeCell ref="L34:L35"/>
    <mergeCell ref="M34:M35"/>
    <mergeCell ref="N34:N37"/>
    <mergeCell ref="O34:O37"/>
    <mergeCell ref="L36:L37"/>
    <mergeCell ref="M36:M37"/>
    <mergeCell ref="F34:F37"/>
    <mergeCell ref="G34:G37"/>
    <mergeCell ref="I34:I36"/>
    <mergeCell ref="J34:J41"/>
    <mergeCell ref="I37:I62"/>
    <mergeCell ref="F38:F41"/>
    <mergeCell ref="G38:G41"/>
    <mergeCell ref="G50:G53"/>
    <mergeCell ref="J50:J57"/>
    <mergeCell ref="G54:G57"/>
    <mergeCell ref="A34:A36"/>
    <mergeCell ref="B34:B41"/>
    <mergeCell ref="D34:D35"/>
    <mergeCell ref="E34:E35"/>
    <mergeCell ref="D36:D37"/>
    <mergeCell ref="E36:E37"/>
    <mergeCell ref="A37:A62"/>
    <mergeCell ref="D38:D39"/>
    <mergeCell ref="E38:E39"/>
    <mergeCell ref="D40:D41"/>
    <mergeCell ref="A30:A32"/>
    <mergeCell ref="I30:I32"/>
    <mergeCell ref="D31:D32"/>
    <mergeCell ref="E31:E32"/>
    <mergeCell ref="D29:D30"/>
    <mergeCell ref="E29:E30"/>
    <mergeCell ref="F29:F32"/>
    <mergeCell ref="G29:G32"/>
    <mergeCell ref="L29:L30"/>
    <mergeCell ref="M29:M30"/>
    <mergeCell ref="N29:N32"/>
    <mergeCell ref="O29:O32"/>
    <mergeCell ref="L31:L32"/>
    <mergeCell ref="M31:M32"/>
    <mergeCell ref="M25:M26"/>
    <mergeCell ref="N25:N28"/>
    <mergeCell ref="O25:O28"/>
    <mergeCell ref="D27:D28"/>
    <mergeCell ref="E27:E28"/>
    <mergeCell ref="L27:L28"/>
    <mergeCell ref="M27:M28"/>
    <mergeCell ref="E23:E24"/>
    <mergeCell ref="L23:L24"/>
    <mergeCell ref="M23:M24"/>
    <mergeCell ref="B25:B32"/>
    <mergeCell ref="D25:D26"/>
    <mergeCell ref="E25:E26"/>
    <mergeCell ref="F25:F28"/>
    <mergeCell ref="G25:G28"/>
    <mergeCell ref="J25:J32"/>
    <mergeCell ref="L25:L26"/>
    <mergeCell ref="L21:L22"/>
    <mergeCell ref="M21:M22"/>
    <mergeCell ref="N21:N24"/>
    <mergeCell ref="O21:O24"/>
    <mergeCell ref="L17:L18"/>
    <mergeCell ref="M17:M18"/>
    <mergeCell ref="N17:N20"/>
    <mergeCell ref="O17:O20"/>
    <mergeCell ref="L19:L20"/>
    <mergeCell ref="M19:M20"/>
    <mergeCell ref="B17:B24"/>
    <mergeCell ref="D17:D18"/>
    <mergeCell ref="E17:E18"/>
    <mergeCell ref="F17:F20"/>
    <mergeCell ref="D19:D20"/>
    <mergeCell ref="E19:E20"/>
    <mergeCell ref="D21:D22"/>
    <mergeCell ref="E21:E22"/>
    <mergeCell ref="F21:F24"/>
    <mergeCell ref="D23:D24"/>
    <mergeCell ref="L13:L14"/>
    <mergeCell ref="M13:M14"/>
    <mergeCell ref="N13:N16"/>
    <mergeCell ref="O13:O16"/>
    <mergeCell ref="L15:L16"/>
    <mergeCell ref="M15:M16"/>
    <mergeCell ref="D13:D14"/>
    <mergeCell ref="E13:E14"/>
    <mergeCell ref="F13:F16"/>
    <mergeCell ref="G13:G16"/>
    <mergeCell ref="D15:D16"/>
    <mergeCell ref="E15:E16"/>
    <mergeCell ref="M9:M10"/>
    <mergeCell ref="N9:N12"/>
    <mergeCell ref="O9:O12"/>
    <mergeCell ref="D11:D12"/>
    <mergeCell ref="E11:E12"/>
    <mergeCell ref="L11:L12"/>
    <mergeCell ref="M11:M12"/>
    <mergeCell ref="E7:E8"/>
    <mergeCell ref="L7:L8"/>
    <mergeCell ref="M7:M8"/>
    <mergeCell ref="B9:B16"/>
    <mergeCell ref="D9:D10"/>
    <mergeCell ref="E9:E10"/>
    <mergeCell ref="F9:F12"/>
    <mergeCell ref="G9:G12"/>
    <mergeCell ref="J9:J16"/>
    <mergeCell ref="L9:L10"/>
    <mergeCell ref="L5:L6"/>
    <mergeCell ref="M5:M6"/>
    <mergeCell ref="N5:N8"/>
    <mergeCell ref="O5:O8"/>
    <mergeCell ref="L1:L2"/>
    <mergeCell ref="M1:M2"/>
    <mergeCell ref="N1:N4"/>
    <mergeCell ref="O1:O4"/>
    <mergeCell ref="L3:L4"/>
    <mergeCell ref="M3:M4"/>
    <mergeCell ref="F1:F4"/>
    <mergeCell ref="G1:G4"/>
    <mergeCell ref="I1:I3"/>
    <mergeCell ref="J1:J8"/>
    <mergeCell ref="I4:I29"/>
    <mergeCell ref="F5:F8"/>
    <mergeCell ref="G5:G8"/>
    <mergeCell ref="G17:G20"/>
    <mergeCell ref="J17:J24"/>
    <mergeCell ref="G21:G24"/>
    <mergeCell ref="A1:A3"/>
    <mergeCell ref="B1:B8"/>
    <mergeCell ref="D1:D2"/>
    <mergeCell ref="E1:E2"/>
    <mergeCell ref="D3:D4"/>
    <mergeCell ref="E3:E4"/>
    <mergeCell ref="A4:A29"/>
    <mergeCell ref="D5:D6"/>
    <mergeCell ref="E5:E6"/>
    <mergeCell ref="D7:D8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O67"/>
  <sheetViews>
    <sheetView workbookViewId="0" topLeftCell="A16">
      <selection activeCell="K23" sqref="K23:K24"/>
    </sheetView>
  </sheetViews>
  <sheetFormatPr defaultColWidth="9.140625" defaultRowHeight="11.25" customHeight="1"/>
  <cols>
    <col min="1" max="1" width="5.8515625" style="55" customWidth="1"/>
    <col min="2" max="2" width="3.00390625" style="55" customWidth="1"/>
    <col min="3" max="3" width="16.7109375" style="55" customWidth="1"/>
    <col min="4" max="4" width="4.28125" style="55" customWidth="1"/>
    <col min="5" max="5" width="5.8515625" style="55" customWidth="1"/>
    <col min="6" max="6" width="4.28125" style="55" customWidth="1"/>
    <col min="7" max="7" width="5.8515625" style="55" customWidth="1"/>
    <col min="8" max="8" width="1.8515625" style="55" customWidth="1"/>
    <col min="9" max="9" width="5.8515625" style="55" customWidth="1"/>
    <col min="10" max="10" width="3.00390625" style="55" customWidth="1"/>
    <col min="11" max="11" width="16.7109375" style="55" customWidth="1"/>
    <col min="12" max="12" width="4.28125" style="55" customWidth="1"/>
    <col min="13" max="13" width="5.8515625" style="55" customWidth="1"/>
    <col min="14" max="14" width="4.28125" style="55" customWidth="1"/>
    <col min="15" max="15" width="5.8515625" style="55" customWidth="1"/>
    <col min="16" max="16384" width="9.140625" style="55" customWidth="1"/>
  </cols>
  <sheetData>
    <row r="1" spans="1:15" ht="11.25" customHeight="1">
      <c r="A1" s="254">
        <f>'Foglio calcolo'!B11</f>
        <v>9</v>
      </c>
      <c r="B1" s="142" t="s">
        <v>9</v>
      </c>
      <c r="C1" s="95" t="s">
        <v>10</v>
      </c>
      <c r="D1" s="218">
        <f>'Foglio calcolo'!$D$11</f>
        <v>8</v>
      </c>
      <c r="E1" s="154">
        <f>IF(D1=0,0,D1/(F1+F5))</f>
        <v>0.21621621621621623</v>
      </c>
      <c r="F1" s="150">
        <f>SUM(D1:D4)</f>
        <v>22</v>
      </c>
      <c r="G1" s="154">
        <f>IF(F1=0,0,F1/(F1+F5))</f>
        <v>0.5945945945945946</v>
      </c>
      <c r="H1" s="69"/>
      <c r="I1" s="254">
        <f>'Foglio calcolo'!B12</f>
        <v>10</v>
      </c>
      <c r="J1" s="142" t="s">
        <v>9</v>
      </c>
      <c r="K1" s="95" t="s">
        <v>10</v>
      </c>
      <c r="L1" s="218">
        <f>'Foglio calcolo'!$D$12</f>
        <v>9</v>
      </c>
      <c r="M1" s="154">
        <f>IF(L1=0,0,L1/($N$1+$N$5))</f>
        <v>0.2647058823529412</v>
      </c>
      <c r="N1" s="150">
        <f>SUM(L1:L4)</f>
        <v>16</v>
      </c>
      <c r="O1" s="154">
        <f>IF(N1=0,0,N1/(N1+N5))</f>
        <v>0.47058823529411764</v>
      </c>
    </row>
    <row r="2" spans="1:15" ht="11.25" customHeight="1">
      <c r="A2" s="255"/>
      <c r="B2" s="143"/>
      <c r="C2" s="96" t="s">
        <v>11</v>
      </c>
      <c r="D2" s="219"/>
      <c r="E2" s="155"/>
      <c r="F2" s="151"/>
      <c r="G2" s="155"/>
      <c r="H2" s="69"/>
      <c r="I2" s="255"/>
      <c r="J2" s="143"/>
      <c r="K2" s="96" t="s">
        <v>11</v>
      </c>
      <c r="L2" s="219"/>
      <c r="M2" s="155"/>
      <c r="N2" s="151"/>
      <c r="O2" s="155"/>
    </row>
    <row r="3" spans="1:15" ht="11.25" customHeight="1" thickBot="1">
      <c r="A3" s="256"/>
      <c r="B3" s="143"/>
      <c r="C3" s="98" t="s">
        <v>12</v>
      </c>
      <c r="D3" s="253">
        <f>'Foglio calcolo'!$E$11</f>
        <v>14</v>
      </c>
      <c r="E3" s="155">
        <f>IF(D3=0,0,D3/(F1+F5))</f>
        <v>0.3783783783783784</v>
      </c>
      <c r="F3" s="151"/>
      <c r="G3" s="155"/>
      <c r="H3" s="69"/>
      <c r="I3" s="256"/>
      <c r="J3" s="143"/>
      <c r="K3" s="98" t="s">
        <v>12</v>
      </c>
      <c r="L3" s="253">
        <f>'Foglio calcolo'!$E$12</f>
        <v>7</v>
      </c>
      <c r="M3" s="212">
        <f>IF(L3=0,0,L3/(N1+N5))</f>
        <v>0.20588235294117646</v>
      </c>
      <c r="N3" s="151"/>
      <c r="O3" s="155"/>
    </row>
    <row r="4" spans="1:15" ht="11.25" customHeight="1">
      <c r="A4" s="257" t="str">
        <f>'Foglio calcolo'!C11</f>
        <v>MONICA FAVARA</v>
      </c>
      <c r="B4" s="143"/>
      <c r="C4" s="96" t="s">
        <v>13</v>
      </c>
      <c r="D4" s="221"/>
      <c r="E4" s="155"/>
      <c r="F4" s="151"/>
      <c r="G4" s="155"/>
      <c r="H4" s="69"/>
      <c r="I4" s="257" t="str">
        <f>'Foglio calcolo'!C12</f>
        <v>ROBERTO RICCIARDI</v>
      </c>
      <c r="J4" s="143"/>
      <c r="K4" s="96" t="s">
        <v>13</v>
      </c>
      <c r="L4" s="221"/>
      <c r="M4" s="213"/>
      <c r="N4" s="151"/>
      <c r="O4" s="155"/>
    </row>
    <row r="5" spans="1:15" ht="11.25" customHeight="1">
      <c r="A5" s="261"/>
      <c r="B5" s="143"/>
      <c r="C5" s="101" t="s">
        <v>14</v>
      </c>
      <c r="D5" s="165">
        <f>'Foglio calcolo'!$F$11</f>
        <v>13</v>
      </c>
      <c r="E5" s="207">
        <f>IF(D5=0,0,D5/(F1+F5))</f>
        <v>0.35135135135135137</v>
      </c>
      <c r="F5" s="202">
        <f>SUM(D5:D8)</f>
        <v>15</v>
      </c>
      <c r="G5" s="207">
        <f>IF(F5=0,0,F5/(F1+F5))</f>
        <v>0.40540540540540543</v>
      </c>
      <c r="H5" s="69"/>
      <c r="I5" s="258"/>
      <c r="J5" s="143"/>
      <c r="K5" s="101" t="s">
        <v>14</v>
      </c>
      <c r="L5" s="165">
        <f>'Foglio calcolo'!$F$12</f>
        <v>11</v>
      </c>
      <c r="M5" s="171">
        <f>IF(L5=0,0,L5/(N1+N5))</f>
        <v>0.3235294117647059</v>
      </c>
      <c r="N5" s="202">
        <f>SUM(L5:L8)</f>
        <v>18</v>
      </c>
      <c r="O5" s="207">
        <f>IF(N5=0,0,N5/(N1+N5))</f>
        <v>0.5294117647058824</v>
      </c>
    </row>
    <row r="6" spans="1:15" ht="11.25" customHeight="1">
      <c r="A6" s="261"/>
      <c r="B6" s="143"/>
      <c r="C6" s="102" t="s">
        <v>15</v>
      </c>
      <c r="D6" s="166"/>
      <c r="E6" s="207"/>
      <c r="F6" s="202"/>
      <c r="G6" s="207"/>
      <c r="H6" s="69"/>
      <c r="I6" s="258"/>
      <c r="J6" s="143"/>
      <c r="K6" s="102" t="s">
        <v>15</v>
      </c>
      <c r="L6" s="166"/>
      <c r="M6" s="172"/>
      <c r="N6" s="202"/>
      <c r="O6" s="207"/>
    </row>
    <row r="7" spans="1:15" ht="11.25" customHeight="1">
      <c r="A7" s="261"/>
      <c r="B7" s="143"/>
      <c r="C7" s="101" t="s">
        <v>16</v>
      </c>
      <c r="D7" s="251">
        <f>'Foglio calcolo'!$G$11</f>
        <v>2</v>
      </c>
      <c r="E7" s="207">
        <f>IF(D7=0,0,D7/(F1+F5))</f>
        <v>0.05405405405405406</v>
      </c>
      <c r="F7" s="202"/>
      <c r="G7" s="207"/>
      <c r="H7" s="69"/>
      <c r="I7" s="258"/>
      <c r="J7" s="143"/>
      <c r="K7" s="101" t="s">
        <v>16</v>
      </c>
      <c r="L7" s="251">
        <f>'Foglio calcolo'!$G$12</f>
        <v>7</v>
      </c>
      <c r="M7" s="171">
        <f>IF(L7=0,0,L7/(N1+N5))</f>
        <v>0.20588235294117646</v>
      </c>
      <c r="N7" s="202"/>
      <c r="O7" s="207"/>
    </row>
    <row r="8" spans="1:15" ht="11.25" customHeight="1" thickBot="1">
      <c r="A8" s="261"/>
      <c r="B8" s="144"/>
      <c r="C8" s="103" t="s">
        <v>17</v>
      </c>
      <c r="D8" s="252"/>
      <c r="E8" s="208"/>
      <c r="F8" s="203"/>
      <c r="G8" s="208"/>
      <c r="H8" s="69"/>
      <c r="I8" s="258"/>
      <c r="J8" s="144"/>
      <c r="K8" s="103" t="s">
        <v>17</v>
      </c>
      <c r="L8" s="252"/>
      <c r="M8" s="260"/>
      <c r="N8" s="203"/>
      <c r="O8" s="208"/>
    </row>
    <row r="9" spans="1:15" ht="11.25" customHeight="1">
      <c r="A9" s="261"/>
      <c r="B9" s="142" t="s">
        <v>18</v>
      </c>
      <c r="C9" s="104" t="s">
        <v>10</v>
      </c>
      <c r="D9" s="218">
        <f>'Foglio calcolo'!$H$11</f>
        <v>1</v>
      </c>
      <c r="E9" s="154">
        <f>IF(D9=0,0,D9/(F9+F13))</f>
        <v>0.07692307692307693</v>
      </c>
      <c r="F9" s="150">
        <f>SUM(D9:D12)</f>
        <v>3</v>
      </c>
      <c r="G9" s="154">
        <f>IF(F9=0,0,F9/(F9+F13))</f>
        <v>0.23076923076923078</v>
      </c>
      <c r="H9" s="69"/>
      <c r="I9" s="258"/>
      <c r="J9" s="142" t="s">
        <v>18</v>
      </c>
      <c r="K9" s="104" t="s">
        <v>10</v>
      </c>
      <c r="L9" s="218">
        <f>'Foglio calcolo'!$H$12</f>
        <v>2</v>
      </c>
      <c r="M9" s="154">
        <f>IF(L9=0,0,L9/(N9+N13))</f>
        <v>0.1</v>
      </c>
      <c r="N9" s="150">
        <f>SUM(L9:L12)</f>
        <v>13</v>
      </c>
      <c r="O9" s="154">
        <f>IF(N9=0,0,N9/(N9+N13))</f>
        <v>0.65</v>
      </c>
    </row>
    <row r="10" spans="1:15" ht="11.25" customHeight="1">
      <c r="A10" s="261"/>
      <c r="B10" s="143"/>
      <c r="C10" s="105" t="s">
        <v>19</v>
      </c>
      <c r="D10" s="219"/>
      <c r="E10" s="155"/>
      <c r="F10" s="151"/>
      <c r="G10" s="155"/>
      <c r="H10" s="69"/>
      <c r="I10" s="258"/>
      <c r="J10" s="143"/>
      <c r="K10" s="105" t="s">
        <v>19</v>
      </c>
      <c r="L10" s="219"/>
      <c r="M10" s="155"/>
      <c r="N10" s="151"/>
      <c r="O10" s="155"/>
    </row>
    <row r="11" spans="1:15" ht="11.25" customHeight="1">
      <c r="A11" s="261"/>
      <c r="B11" s="143"/>
      <c r="C11" s="106" t="s">
        <v>12</v>
      </c>
      <c r="D11" s="253">
        <f>'Foglio calcolo'!$I$11</f>
        <v>2</v>
      </c>
      <c r="E11" s="155">
        <f>IF(D11=0,0,D11/(F9+F13))</f>
        <v>0.15384615384615385</v>
      </c>
      <c r="F11" s="151"/>
      <c r="G11" s="155"/>
      <c r="H11" s="69"/>
      <c r="I11" s="258"/>
      <c r="J11" s="143"/>
      <c r="K11" s="106" t="s">
        <v>12</v>
      </c>
      <c r="L11" s="253">
        <f>'Foglio calcolo'!$I$12</f>
        <v>11</v>
      </c>
      <c r="M11" s="155">
        <f>IF(L11=0,0,L11/(N9+N13))</f>
        <v>0.55</v>
      </c>
      <c r="N11" s="151"/>
      <c r="O11" s="155"/>
    </row>
    <row r="12" spans="1:15" ht="11.25" customHeight="1">
      <c r="A12" s="261"/>
      <c r="B12" s="143"/>
      <c r="C12" s="105" t="s">
        <v>20</v>
      </c>
      <c r="D12" s="221"/>
      <c r="E12" s="155"/>
      <c r="F12" s="151"/>
      <c r="G12" s="155"/>
      <c r="H12" s="69"/>
      <c r="I12" s="258"/>
      <c r="J12" s="143"/>
      <c r="K12" s="105" t="s">
        <v>20</v>
      </c>
      <c r="L12" s="221"/>
      <c r="M12" s="155"/>
      <c r="N12" s="151"/>
      <c r="O12" s="155"/>
    </row>
    <row r="13" spans="1:15" ht="11.25" customHeight="1">
      <c r="A13" s="261"/>
      <c r="B13" s="143"/>
      <c r="C13" s="101" t="s">
        <v>21</v>
      </c>
      <c r="D13" s="165">
        <f>'Foglio calcolo'!$J$11</f>
        <v>7</v>
      </c>
      <c r="E13" s="207">
        <f>IF(D13=0,0,D13/(F9+F13))</f>
        <v>0.5384615384615384</v>
      </c>
      <c r="F13" s="202">
        <f>SUM(D13:D16)</f>
        <v>10</v>
      </c>
      <c r="G13" s="207">
        <f>IF(F13=0,0,F13/(F9+F13))</f>
        <v>0.7692307692307693</v>
      </c>
      <c r="H13" s="69"/>
      <c r="I13" s="258"/>
      <c r="J13" s="143"/>
      <c r="K13" s="101" t="s">
        <v>21</v>
      </c>
      <c r="L13" s="165">
        <f>'Foglio calcolo'!$J$12</f>
        <v>7</v>
      </c>
      <c r="M13" s="207">
        <f>IF(L13=0,0,L13/(N9+N13))</f>
        <v>0.35</v>
      </c>
      <c r="N13" s="202">
        <f>SUM(L13:L16)</f>
        <v>7</v>
      </c>
      <c r="O13" s="207">
        <f>IF(N13=0,0,N13/(N9+N13))</f>
        <v>0.35</v>
      </c>
    </row>
    <row r="14" spans="1:15" ht="11.25" customHeight="1">
      <c r="A14" s="261"/>
      <c r="B14" s="143"/>
      <c r="C14" s="102" t="s">
        <v>22</v>
      </c>
      <c r="D14" s="166"/>
      <c r="E14" s="207"/>
      <c r="F14" s="202"/>
      <c r="G14" s="207"/>
      <c r="H14" s="69"/>
      <c r="I14" s="258"/>
      <c r="J14" s="143"/>
      <c r="K14" s="102" t="s">
        <v>22</v>
      </c>
      <c r="L14" s="166"/>
      <c r="M14" s="207"/>
      <c r="N14" s="202"/>
      <c r="O14" s="207"/>
    </row>
    <row r="15" spans="1:15" ht="11.25" customHeight="1">
      <c r="A15" s="261"/>
      <c r="B15" s="143"/>
      <c r="C15" s="101" t="s">
        <v>23</v>
      </c>
      <c r="D15" s="251">
        <f>'Foglio calcolo'!$K$11</f>
        <v>3</v>
      </c>
      <c r="E15" s="207">
        <f>IF(D15=0,0,D15/(F9+F13))</f>
        <v>0.23076923076923078</v>
      </c>
      <c r="F15" s="202"/>
      <c r="G15" s="207"/>
      <c r="H15" s="69"/>
      <c r="I15" s="258"/>
      <c r="J15" s="143"/>
      <c r="K15" s="101" t="s">
        <v>23</v>
      </c>
      <c r="L15" s="251">
        <f>'Foglio calcolo'!$K$12</f>
        <v>0</v>
      </c>
      <c r="M15" s="207">
        <f>IF(L15=0,0,L15/(N9+N13))</f>
        <v>0</v>
      </c>
      <c r="N15" s="202"/>
      <c r="O15" s="207"/>
    </row>
    <row r="16" spans="1:15" ht="11.25" customHeight="1" thickBot="1">
      <c r="A16" s="261"/>
      <c r="B16" s="144"/>
      <c r="C16" s="103" t="s">
        <v>24</v>
      </c>
      <c r="D16" s="252"/>
      <c r="E16" s="208"/>
      <c r="F16" s="203"/>
      <c r="G16" s="208"/>
      <c r="H16" s="69"/>
      <c r="I16" s="258"/>
      <c r="J16" s="144"/>
      <c r="K16" s="103" t="s">
        <v>24</v>
      </c>
      <c r="L16" s="252"/>
      <c r="M16" s="208"/>
      <c r="N16" s="203"/>
      <c r="O16" s="208"/>
    </row>
    <row r="17" spans="1:15" ht="11.25" customHeight="1">
      <c r="A17" s="261"/>
      <c r="B17" s="142" t="s">
        <v>25</v>
      </c>
      <c r="C17" s="104" t="s">
        <v>26</v>
      </c>
      <c r="D17" s="250">
        <f>'Foglio calcolo'!$L$11</f>
        <v>5</v>
      </c>
      <c r="E17" s="209">
        <f>IF(D17=0,0,D17/(F17+F21))</f>
        <v>0.21739130434782608</v>
      </c>
      <c r="F17" s="204">
        <f>SUM(D17:D20)</f>
        <v>18</v>
      </c>
      <c r="G17" s="209">
        <f>IF(F17=0,0,F17/(F17+F21))</f>
        <v>0.782608695652174</v>
      </c>
      <c r="H17" s="69"/>
      <c r="I17" s="258"/>
      <c r="J17" s="142" t="s">
        <v>25</v>
      </c>
      <c r="K17" s="104" t="s">
        <v>26</v>
      </c>
      <c r="L17" s="250">
        <f>'Foglio calcolo'!$L$12</f>
        <v>11</v>
      </c>
      <c r="M17" s="209">
        <f>IF(L17=0,0,L17/(N17+N21))</f>
        <v>0.10891089108910891</v>
      </c>
      <c r="N17" s="204">
        <f>SUM(L17:L20)</f>
        <v>48</v>
      </c>
      <c r="O17" s="209">
        <f>IF(N17=0,0,N17/(N17+N21))</f>
        <v>0.4752475247524752</v>
      </c>
    </row>
    <row r="18" spans="1:15" ht="11.25" customHeight="1">
      <c r="A18" s="261"/>
      <c r="B18" s="143"/>
      <c r="C18" s="105" t="s">
        <v>11</v>
      </c>
      <c r="D18" s="247"/>
      <c r="E18" s="210"/>
      <c r="F18" s="205"/>
      <c r="G18" s="210"/>
      <c r="H18" s="69"/>
      <c r="I18" s="258"/>
      <c r="J18" s="143"/>
      <c r="K18" s="105" t="s">
        <v>11</v>
      </c>
      <c r="L18" s="247"/>
      <c r="M18" s="210"/>
      <c r="N18" s="205"/>
      <c r="O18" s="210"/>
    </row>
    <row r="19" spans="1:15" ht="11.25" customHeight="1">
      <c r="A19" s="261"/>
      <c r="B19" s="143"/>
      <c r="C19" s="106" t="s">
        <v>12</v>
      </c>
      <c r="D19" s="247">
        <f>'Foglio calcolo'!$M$11</f>
        <v>13</v>
      </c>
      <c r="E19" s="210">
        <f>IF(D19=0,0,D19/(F17+F21))</f>
        <v>0.5652173913043478</v>
      </c>
      <c r="F19" s="205"/>
      <c r="G19" s="210"/>
      <c r="H19" s="69"/>
      <c r="I19" s="258"/>
      <c r="J19" s="143"/>
      <c r="K19" s="106" t="s">
        <v>12</v>
      </c>
      <c r="L19" s="247">
        <f>'Foglio calcolo'!$M$12</f>
        <v>37</v>
      </c>
      <c r="M19" s="210">
        <f>IF(L19=0,0,L19/(N17+N21))</f>
        <v>0.36633663366336633</v>
      </c>
      <c r="N19" s="205"/>
      <c r="O19" s="210"/>
    </row>
    <row r="20" spans="1:15" ht="11.25" customHeight="1">
      <c r="A20" s="261"/>
      <c r="B20" s="143"/>
      <c r="C20" s="105" t="s">
        <v>27</v>
      </c>
      <c r="D20" s="247"/>
      <c r="E20" s="210"/>
      <c r="F20" s="205"/>
      <c r="G20" s="210"/>
      <c r="H20" s="69"/>
      <c r="I20" s="258"/>
      <c r="J20" s="143"/>
      <c r="K20" s="105" t="s">
        <v>27</v>
      </c>
      <c r="L20" s="247"/>
      <c r="M20" s="210"/>
      <c r="N20" s="205"/>
      <c r="O20" s="210"/>
    </row>
    <row r="21" spans="1:15" ht="11.25" customHeight="1">
      <c r="A21" s="261"/>
      <c r="B21" s="143"/>
      <c r="C21" s="101" t="s">
        <v>28</v>
      </c>
      <c r="D21" s="246">
        <f>'Foglio calcolo'!$N$11</f>
        <v>2</v>
      </c>
      <c r="E21" s="207">
        <f>IF(D21=0,0,D21/(F17+F21))</f>
        <v>0.08695652173913043</v>
      </c>
      <c r="F21" s="202">
        <f>SUM(D21:D24)</f>
        <v>5</v>
      </c>
      <c r="G21" s="207">
        <f>IF(F21=0,0,F21/(F17+F21))</f>
        <v>0.21739130434782608</v>
      </c>
      <c r="H21" s="69"/>
      <c r="I21" s="258"/>
      <c r="J21" s="143"/>
      <c r="K21" s="101" t="s">
        <v>28</v>
      </c>
      <c r="L21" s="246">
        <f>'Foglio calcolo'!$N$12</f>
        <v>19</v>
      </c>
      <c r="M21" s="207">
        <f>IF(L21=0,0,L21/(N17+N21))</f>
        <v>0.18811881188118812</v>
      </c>
      <c r="N21" s="202">
        <f>SUM(L21:L24)</f>
        <v>53</v>
      </c>
      <c r="O21" s="207">
        <f>IF(N21=0,0,N21/(N17+N21))</f>
        <v>0.5247524752475248</v>
      </c>
    </row>
    <row r="22" spans="1:15" ht="11.25" customHeight="1">
      <c r="A22" s="261"/>
      <c r="B22" s="143"/>
      <c r="C22" s="102" t="s">
        <v>29</v>
      </c>
      <c r="D22" s="246"/>
      <c r="E22" s="207"/>
      <c r="F22" s="202"/>
      <c r="G22" s="207"/>
      <c r="H22" s="69"/>
      <c r="I22" s="258"/>
      <c r="J22" s="143"/>
      <c r="K22" s="102" t="s">
        <v>29</v>
      </c>
      <c r="L22" s="246"/>
      <c r="M22" s="207"/>
      <c r="N22" s="202"/>
      <c r="O22" s="207"/>
    </row>
    <row r="23" spans="1:15" ht="11.25" customHeight="1">
      <c r="A23" s="261"/>
      <c r="B23" s="143"/>
      <c r="C23" s="101" t="s">
        <v>30</v>
      </c>
      <c r="D23" s="248">
        <f>'Foglio calcolo'!$O$11</f>
        <v>3</v>
      </c>
      <c r="E23" s="207">
        <f>IF(D23=0,0,D23/(F17+F21))</f>
        <v>0.13043478260869565</v>
      </c>
      <c r="F23" s="202"/>
      <c r="G23" s="207"/>
      <c r="H23" s="69"/>
      <c r="I23" s="258"/>
      <c r="J23" s="143"/>
      <c r="K23" s="101" t="s">
        <v>30</v>
      </c>
      <c r="L23" s="248">
        <f>'Foglio calcolo'!$O$12</f>
        <v>34</v>
      </c>
      <c r="M23" s="207">
        <f>IF(L23=0,0,L23/(N17+N21))</f>
        <v>0.33663366336633666</v>
      </c>
      <c r="N23" s="202"/>
      <c r="O23" s="207"/>
    </row>
    <row r="24" spans="1:15" ht="11.25" customHeight="1" thickBot="1">
      <c r="A24" s="261"/>
      <c r="B24" s="144"/>
      <c r="C24" s="103" t="s">
        <v>17</v>
      </c>
      <c r="D24" s="249"/>
      <c r="E24" s="208"/>
      <c r="F24" s="203"/>
      <c r="G24" s="208"/>
      <c r="H24" s="69"/>
      <c r="I24" s="258"/>
      <c r="J24" s="144"/>
      <c r="K24" s="103" t="s">
        <v>17</v>
      </c>
      <c r="L24" s="249"/>
      <c r="M24" s="208"/>
      <c r="N24" s="203"/>
      <c r="O24" s="208"/>
    </row>
    <row r="25" spans="1:15" ht="11.25" customHeight="1">
      <c r="A25" s="261"/>
      <c r="B25" s="179" t="s">
        <v>31</v>
      </c>
      <c r="C25" s="104" t="s">
        <v>10</v>
      </c>
      <c r="D25" s="215">
        <f>'Foglio calcolo'!$P$11</f>
        <v>1</v>
      </c>
      <c r="E25" s="211">
        <f>IF(D25=0,0,D25/(F25+F29))</f>
        <v>0.03571428571428571</v>
      </c>
      <c r="F25" s="206">
        <f>SUM(D25:D28)</f>
        <v>13</v>
      </c>
      <c r="G25" s="211">
        <f>IF(F25=0,0,F25/(F25+F29))</f>
        <v>0.4642857142857143</v>
      </c>
      <c r="H25" s="69"/>
      <c r="I25" s="258"/>
      <c r="J25" s="179" t="s">
        <v>31</v>
      </c>
      <c r="K25" s="104" t="s">
        <v>10</v>
      </c>
      <c r="L25" s="215">
        <f>'Foglio calcolo'!$P$12</f>
        <v>2</v>
      </c>
      <c r="M25" s="211">
        <f>IF(L25=0,0,L25/(N25+N29))</f>
        <v>0.05</v>
      </c>
      <c r="N25" s="206">
        <f>SUM(L25:L28)</f>
        <v>15</v>
      </c>
      <c r="O25" s="211">
        <f>IF(N25=0,0,N25/(N25+N29))</f>
        <v>0.375</v>
      </c>
    </row>
    <row r="26" spans="1:15" ht="11.25" customHeight="1">
      <c r="A26" s="261"/>
      <c r="B26" s="143"/>
      <c r="C26" s="105" t="s">
        <v>19</v>
      </c>
      <c r="D26" s="247"/>
      <c r="E26" s="210"/>
      <c r="F26" s="205"/>
      <c r="G26" s="210"/>
      <c r="H26" s="69"/>
      <c r="I26" s="258"/>
      <c r="J26" s="143"/>
      <c r="K26" s="105" t="s">
        <v>19</v>
      </c>
      <c r="L26" s="247"/>
      <c r="M26" s="210"/>
      <c r="N26" s="205"/>
      <c r="O26" s="210"/>
    </row>
    <row r="27" spans="1:15" ht="11.25" customHeight="1">
      <c r="A27" s="261"/>
      <c r="B27" s="143"/>
      <c r="C27" s="106" t="s">
        <v>12</v>
      </c>
      <c r="D27" s="247">
        <f>'Foglio calcolo'!$Q$11</f>
        <v>12</v>
      </c>
      <c r="E27" s="210">
        <f>IF(D27=0,0,D27/(F25+F29))</f>
        <v>0.42857142857142855</v>
      </c>
      <c r="F27" s="205"/>
      <c r="G27" s="210"/>
      <c r="H27" s="69"/>
      <c r="I27" s="258"/>
      <c r="J27" s="143"/>
      <c r="K27" s="106" t="s">
        <v>12</v>
      </c>
      <c r="L27" s="247">
        <f>'Foglio calcolo'!$Q$12</f>
        <v>13</v>
      </c>
      <c r="M27" s="210">
        <f>IF(L27=0,0,L27/(N25+N29))</f>
        <v>0.325</v>
      </c>
      <c r="N27" s="205"/>
      <c r="O27" s="210"/>
    </row>
    <row r="28" spans="1:15" ht="11.25" customHeight="1">
      <c r="A28" s="261"/>
      <c r="B28" s="143"/>
      <c r="C28" s="105" t="s">
        <v>20</v>
      </c>
      <c r="D28" s="247"/>
      <c r="E28" s="210"/>
      <c r="F28" s="205"/>
      <c r="G28" s="210"/>
      <c r="H28" s="69"/>
      <c r="I28" s="258"/>
      <c r="J28" s="143"/>
      <c r="K28" s="105" t="s">
        <v>20</v>
      </c>
      <c r="L28" s="247"/>
      <c r="M28" s="210"/>
      <c r="N28" s="205"/>
      <c r="O28" s="210"/>
    </row>
    <row r="29" spans="1:15" ht="11.25" customHeight="1" thickBot="1">
      <c r="A29" s="262"/>
      <c r="B29" s="143"/>
      <c r="C29" s="101" t="s">
        <v>14</v>
      </c>
      <c r="D29" s="246">
        <f>'Foglio calcolo'!$R$11</f>
        <v>10</v>
      </c>
      <c r="E29" s="207">
        <f>IF(D29=0,0,D29/(F25+F29))</f>
        <v>0.35714285714285715</v>
      </c>
      <c r="F29" s="202">
        <f>SUM(D29:D32)</f>
        <v>15</v>
      </c>
      <c r="G29" s="207">
        <f>IF(F29=0,0,F29/(F25+F29))</f>
        <v>0.5357142857142857</v>
      </c>
      <c r="H29" s="69"/>
      <c r="I29" s="259"/>
      <c r="J29" s="143"/>
      <c r="K29" s="101" t="s">
        <v>14</v>
      </c>
      <c r="L29" s="246">
        <f>'Foglio calcolo'!$R$12</f>
        <v>17</v>
      </c>
      <c r="M29" s="207">
        <f>IF(L29=0,0,L29/(N25+N29))</f>
        <v>0.425</v>
      </c>
      <c r="N29" s="202">
        <f>SUM(L29:L32)</f>
        <v>25</v>
      </c>
      <c r="O29" s="207">
        <f>IF(N29=0,0,N29/(N25+N29))</f>
        <v>0.625</v>
      </c>
    </row>
    <row r="30" spans="1:15" ht="11.25" customHeight="1">
      <c r="A30" s="241">
        <f>'Foglio calcolo'!V11</f>
        <v>340</v>
      </c>
      <c r="B30" s="143"/>
      <c r="C30" s="102" t="s">
        <v>22</v>
      </c>
      <c r="D30" s="246"/>
      <c r="E30" s="207"/>
      <c r="F30" s="202"/>
      <c r="G30" s="207"/>
      <c r="H30" s="69"/>
      <c r="I30" s="241">
        <f>'Foglio calcolo'!V12</f>
        <v>392</v>
      </c>
      <c r="J30" s="143"/>
      <c r="K30" s="102" t="s">
        <v>22</v>
      </c>
      <c r="L30" s="246"/>
      <c r="M30" s="207"/>
      <c r="N30" s="202"/>
      <c r="O30" s="207"/>
    </row>
    <row r="31" spans="1:15" ht="11.25" customHeight="1">
      <c r="A31" s="242"/>
      <c r="B31" s="143"/>
      <c r="C31" s="101" t="s">
        <v>23</v>
      </c>
      <c r="D31" s="244">
        <f>'Foglio calcolo'!$S$11</f>
        <v>5</v>
      </c>
      <c r="E31" s="207">
        <f>IF(D31=0,0,D31/(F25+F29))</f>
        <v>0.17857142857142858</v>
      </c>
      <c r="F31" s="202"/>
      <c r="G31" s="207"/>
      <c r="H31" s="69"/>
      <c r="I31" s="242"/>
      <c r="J31" s="143"/>
      <c r="K31" s="101" t="s">
        <v>23</v>
      </c>
      <c r="L31" s="244">
        <f>'Foglio calcolo'!$S$12</f>
        <v>8</v>
      </c>
      <c r="M31" s="207">
        <f>IF(L31=0,0,L31/(N25+N29))</f>
        <v>0.2</v>
      </c>
      <c r="N31" s="202"/>
      <c r="O31" s="207"/>
    </row>
    <row r="32" spans="1:15" ht="11.25" customHeight="1" thickBot="1">
      <c r="A32" s="243"/>
      <c r="B32" s="144"/>
      <c r="C32" s="103" t="s">
        <v>24</v>
      </c>
      <c r="D32" s="245"/>
      <c r="E32" s="208"/>
      <c r="F32" s="203"/>
      <c r="G32" s="208"/>
      <c r="H32" s="69"/>
      <c r="I32" s="243"/>
      <c r="J32" s="144"/>
      <c r="K32" s="103" t="s">
        <v>24</v>
      </c>
      <c r="L32" s="245"/>
      <c r="M32" s="208"/>
      <c r="N32" s="203"/>
      <c r="O32" s="208"/>
    </row>
    <row r="33" spans="1:15" ht="11.25" customHeight="1" thickBot="1">
      <c r="A33" s="69"/>
      <c r="B33" s="69"/>
      <c r="C33" s="120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1.25" customHeight="1">
      <c r="A34" s="254">
        <f>'Foglio calcolo'!B13</f>
        <v>11</v>
      </c>
      <c r="B34" s="142" t="s">
        <v>9</v>
      </c>
      <c r="C34" s="95" t="s">
        <v>10</v>
      </c>
      <c r="D34" s="218">
        <f>'Foglio calcolo'!$D$13</f>
        <v>6</v>
      </c>
      <c r="E34" s="154">
        <f>IF(D34=0,0,D34/(F34+F38))</f>
        <v>0.125</v>
      </c>
      <c r="F34" s="150">
        <f>SUM(D34:D37)</f>
        <v>28</v>
      </c>
      <c r="G34" s="154">
        <f>IF(F34=0,0,F34/(F34+F38))</f>
        <v>0.5833333333333334</v>
      </c>
      <c r="H34" s="69"/>
      <c r="I34" s="254">
        <f>'Foglio calcolo'!B14</f>
        <v>12</v>
      </c>
      <c r="J34" s="142" t="s">
        <v>9</v>
      </c>
      <c r="K34" s="95" t="s">
        <v>10</v>
      </c>
      <c r="L34" s="218">
        <f>'Foglio calcolo'!$D$14</f>
        <v>3</v>
      </c>
      <c r="M34" s="154">
        <f>IF(L34=0,0,L34/(N34+N38))</f>
        <v>0.0967741935483871</v>
      </c>
      <c r="N34" s="150">
        <f>SUM(L34:L37)</f>
        <v>8</v>
      </c>
      <c r="O34" s="154">
        <f>IF(N34=0,0,N34/(N34+N38))</f>
        <v>0.25806451612903225</v>
      </c>
    </row>
    <row r="35" spans="1:15" ht="11.25" customHeight="1">
      <c r="A35" s="255"/>
      <c r="B35" s="143"/>
      <c r="C35" s="96" t="s">
        <v>11</v>
      </c>
      <c r="D35" s="219"/>
      <c r="E35" s="155"/>
      <c r="F35" s="151"/>
      <c r="G35" s="155"/>
      <c r="H35" s="69"/>
      <c r="I35" s="255"/>
      <c r="J35" s="143"/>
      <c r="K35" s="96" t="s">
        <v>11</v>
      </c>
      <c r="L35" s="219"/>
      <c r="M35" s="155"/>
      <c r="N35" s="151"/>
      <c r="O35" s="155"/>
    </row>
    <row r="36" spans="1:15" ht="11.25" customHeight="1" thickBot="1">
      <c r="A36" s="256"/>
      <c r="B36" s="143"/>
      <c r="C36" s="98" t="s">
        <v>12</v>
      </c>
      <c r="D36" s="253">
        <f>'Foglio calcolo'!$E$13</f>
        <v>22</v>
      </c>
      <c r="E36" s="155">
        <f>IF(D36=0,0,D36/(F34+F38))</f>
        <v>0.4583333333333333</v>
      </c>
      <c r="F36" s="151"/>
      <c r="G36" s="155"/>
      <c r="H36" s="69"/>
      <c r="I36" s="256"/>
      <c r="J36" s="143"/>
      <c r="K36" s="98" t="s">
        <v>12</v>
      </c>
      <c r="L36" s="253">
        <f>'Foglio calcolo'!$E$14</f>
        <v>5</v>
      </c>
      <c r="M36" s="155">
        <f>IF(L36=0,0,L36/(N34+N38))</f>
        <v>0.16129032258064516</v>
      </c>
      <c r="N36" s="151"/>
      <c r="O36" s="155"/>
    </row>
    <row r="37" spans="1:15" ht="11.25" customHeight="1">
      <c r="A37" s="257" t="str">
        <f>'Foglio calcolo'!C13</f>
        <v>GIANMARCO PULGA</v>
      </c>
      <c r="B37" s="143"/>
      <c r="C37" s="96" t="s">
        <v>13</v>
      </c>
      <c r="D37" s="221"/>
      <c r="E37" s="155"/>
      <c r="F37" s="151"/>
      <c r="G37" s="155"/>
      <c r="H37" s="69"/>
      <c r="I37" s="257" t="str">
        <f>'Foglio calcolo'!C14</f>
        <v>MARCO ODOARDI</v>
      </c>
      <c r="J37" s="143"/>
      <c r="K37" s="96" t="s">
        <v>13</v>
      </c>
      <c r="L37" s="221"/>
      <c r="M37" s="155"/>
      <c r="N37" s="151"/>
      <c r="O37" s="155"/>
    </row>
    <row r="38" spans="1:15" ht="11.25" customHeight="1">
      <c r="A38" s="258"/>
      <c r="B38" s="143"/>
      <c r="C38" s="101" t="s">
        <v>14</v>
      </c>
      <c r="D38" s="165">
        <f>'Foglio calcolo'!$F$13</f>
        <v>8</v>
      </c>
      <c r="E38" s="207">
        <f>IF(D38=0,0,D38/(F34+F38))</f>
        <v>0.16666666666666666</v>
      </c>
      <c r="F38" s="202">
        <f>SUM(D38:D41)</f>
        <v>20</v>
      </c>
      <c r="G38" s="207">
        <f>IF(F38=0,0,F38/(F34+F38))</f>
        <v>0.4166666666666667</v>
      </c>
      <c r="H38" s="69"/>
      <c r="I38" s="258"/>
      <c r="J38" s="143"/>
      <c r="K38" s="101" t="s">
        <v>14</v>
      </c>
      <c r="L38" s="165">
        <f>'Foglio calcolo'!$F$14</f>
        <v>17</v>
      </c>
      <c r="M38" s="207">
        <f>IF(L38=0,0,L38/(N34+N38))</f>
        <v>0.5483870967741935</v>
      </c>
      <c r="N38" s="202">
        <f>SUM(L38:L41)</f>
        <v>23</v>
      </c>
      <c r="O38" s="207">
        <f>IF(N38=0,0,N38/(N34+N38))</f>
        <v>0.7419354838709677</v>
      </c>
    </row>
    <row r="39" spans="1:15" ht="11.25" customHeight="1">
      <c r="A39" s="258"/>
      <c r="B39" s="143"/>
      <c r="C39" s="102" t="s">
        <v>15</v>
      </c>
      <c r="D39" s="166"/>
      <c r="E39" s="207"/>
      <c r="F39" s="202"/>
      <c r="G39" s="207"/>
      <c r="H39" s="69"/>
      <c r="I39" s="258"/>
      <c r="J39" s="143"/>
      <c r="K39" s="102" t="s">
        <v>15</v>
      </c>
      <c r="L39" s="166"/>
      <c r="M39" s="207"/>
      <c r="N39" s="202"/>
      <c r="O39" s="207"/>
    </row>
    <row r="40" spans="1:15" ht="11.25" customHeight="1">
      <c r="A40" s="258"/>
      <c r="B40" s="143"/>
      <c r="C40" s="101" t="s">
        <v>16</v>
      </c>
      <c r="D40" s="251">
        <f>'Foglio calcolo'!$G$13</f>
        <v>12</v>
      </c>
      <c r="E40" s="207">
        <f>IF(D40=0,0,D40/(F34+F38))</f>
        <v>0.25</v>
      </c>
      <c r="F40" s="202"/>
      <c r="G40" s="207"/>
      <c r="H40" s="69"/>
      <c r="I40" s="258"/>
      <c r="J40" s="143"/>
      <c r="K40" s="101" t="s">
        <v>16</v>
      </c>
      <c r="L40" s="251">
        <f>'Foglio calcolo'!$G$14</f>
        <v>6</v>
      </c>
      <c r="M40" s="207">
        <f>IF(L40=0,0,L40/(N34+N38))</f>
        <v>0.1935483870967742</v>
      </c>
      <c r="N40" s="202"/>
      <c r="O40" s="207"/>
    </row>
    <row r="41" spans="1:15" ht="11.25" customHeight="1" thickBot="1">
      <c r="A41" s="258"/>
      <c r="B41" s="144"/>
      <c r="C41" s="103" t="s">
        <v>17</v>
      </c>
      <c r="D41" s="252"/>
      <c r="E41" s="208"/>
      <c r="F41" s="203"/>
      <c r="G41" s="208"/>
      <c r="H41" s="69"/>
      <c r="I41" s="258"/>
      <c r="J41" s="144"/>
      <c r="K41" s="103" t="s">
        <v>17</v>
      </c>
      <c r="L41" s="252"/>
      <c r="M41" s="208"/>
      <c r="N41" s="203"/>
      <c r="O41" s="208"/>
    </row>
    <row r="42" spans="1:15" ht="11.25" customHeight="1">
      <c r="A42" s="258"/>
      <c r="B42" s="142" t="s">
        <v>18</v>
      </c>
      <c r="C42" s="104" t="s">
        <v>10</v>
      </c>
      <c r="D42" s="218">
        <f>'Foglio calcolo'!$H$13</f>
        <v>0</v>
      </c>
      <c r="E42" s="154">
        <f>IF(D42=0,0,D42/(F42+F46))</f>
        <v>0</v>
      </c>
      <c r="F42" s="150">
        <f>SUM(D42:D45)</f>
        <v>13</v>
      </c>
      <c r="G42" s="154">
        <f>IF(F42=0,0,F42/(F42+F46))</f>
        <v>0.3939393939393939</v>
      </c>
      <c r="H42" s="69"/>
      <c r="I42" s="258"/>
      <c r="J42" s="142" t="s">
        <v>18</v>
      </c>
      <c r="K42" s="104" t="s">
        <v>10</v>
      </c>
      <c r="L42" s="218">
        <f>'Foglio calcolo'!$H$14</f>
        <v>1</v>
      </c>
      <c r="M42" s="154">
        <f>IF(L42=0,0,L42/(N42+N46))</f>
        <v>0.034482758620689655</v>
      </c>
      <c r="N42" s="150">
        <f>SUM(L42:L45)</f>
        <v>7</v>
      </c>
      <c r="O42" s="154">
        <f>IF(N42=0,0,N42/(N42+N46))</f>
        <v>0.2413793103448276</v>
      </c>
    </row>
    <row r="43" spans="1:15" ht="11.25" customHeight="1">
      <c r="A43" s="258"/>
      <c r="B43" s="143"/>
      <c r="C43" s="105" t="s">
        <v>19</v>
      </c>
      <c r="D43" s="219"/>
      <c r="E43" s="155"/>
      <c r="F43" s="151"/>
      <c r="G43" s="155"/>
      <c r="H43" s="69"/>
      <c r="I43" s="258"/>
      <c r="J43" s="143"/>
      <c r="K43" s="105" t="s">
        <v>19</v>
      </c>
      <c r="L43" s="219"/>
      <c r="M43" s="155"/>
      <c r="N43" s="151"/>
      <c r="O43" s="155"/>
    </row>
    <row r="44" spans="1:15" ht="11.25" customHeight="1">
      <c r="A44" s="258"/>
      <c r="B44" s="143"/>
      <c r="C44" s="106" t="s">
        <v>12</v>
      </c>
      <c r="D44" s="253">
        <f>'Foglio calcolo'!$I$13</f>
        <v>13</v>
      </c>
      <c r="E44" s="155">
        <f>IF(D44=0,0,D44/(F42+F46))</f>
        <v>0.3939393939393939</v>
      </c>
      <c r="F44" s="151"/>
      <c r="G44" s="155"/>
      <c r="H44" s="69"/>
      <c r="I44" s="258"/>
      <c r="J44" s="143"/>
      <c r="K44" s="106" t="s">
        <v>12</v>
      </c>
      <c r="L44" s="253">
        <f>'Foglio calcolo'!$I$14</f>
        <v>6</v>
      </c>
      <c r="M44" s="155">
        <f>IF(L44=0,0,L44/(N42+N46))</f>
        <v>0.20689655172413793</v>
      </c>
      <c r="N44" s="151"/>
      <c r="O44" s="155"/>
    </row>
    <row r="45" spans="1:15" ht="11.25" customHeight="1">
      <c r="A45" s="258"/>
      <c r="B45" s="143"/>
      <c r="C45" s="105" t="s">
        <v>20</v>
      </c>
      <c r="D45" s="221"/>
      <c r="E45" s="155"/>
      <c r="F45" s="151"/>
      <c r="G45" s="155"/>
      <c r="H45" s="69"/>
      <c r="I45" s="258"/>
      <c r="J45" s="143"/>
      <c r="K45" s="105" t="s">
        <v>20</v>
      </c>
      <c r="L45" s="221"/>
      <c r="M45" s="155"/>
      <c r="N45" s="151"/>
      <c r="O45" s="155"/>
    </row>
    <row r="46" spans="1:15" ht="11.25" customHeight="1">
      <c r="A46" s="258"/>
      <c r="B46" s="143"/>
      <c r="C46" s="101" t="s">
        <v>21</v>
      </c>
      <c r="D46" s="165">
        <f>'Foglio calcolo'!$J$13</f>
        <v>13</v>
      </c>
      <c r="E46" s="207">
        <f>IF(D46=0,0,D46/(F42+F46))</f>
        <v>0.3939393939393939</v>
      </c>
      <c r="F46" s="202">
        <f>SUM(D46:D49)</f>
        <v>20</v>
      </c>
      <c r="G46" s="207">
        <f>IF(F46=0,0,F46/(F42+F46))</f>
        <v>0.6060606060606061</v>
      </c>
      <c r="H46" s="69"/>
      <c r="I46" s="258"/>
      <c r="J46" s="143"/>
      <c r="K46" s="101" t="s">
        <v>21</v>
      </c>
      <c r="L46" s="165">
        <f>'Foglio calcolo'!$J$14</f>
        <v>16</v>
      </c>
      <c r="M46" s="207">
        <f>IF(L46=0,0,L46/(N42+N46))</f>
        <v>0.5517241379310345</v>
      </c>
      <c r="N46" s="202">
        <f>SUM(L46:L49)</f>
        <v>22</v>
      </c>
      <c r="O46" s="207">
        <f>IF(N46=0,0,N46/(N42+N46))</f>
        <v>0.7586206896551724</v>
      </c>
    </row>
    <row r="47" spans="1:15" ht="11.25" customHeight="1">
      <c r="A47" s="258"/>
      <c r="B47" s="143"/>
      <c r="C47" s="102" t="s">
        <v>22</v>
      </c>
      <c r="D47" s="166"/>
      <c r="E47" s="207"/>
      <c r="F47" s="202"/>
      <c r="G47" s="207"/>
      <c r="H47" s="69"/>
      <c r="I47" s="258"/>
      <c r="J47" s="143"/>
      <c r="K47" s="102" t="s">
        <v>22</v>
      </c>
      <c r="L47" s="166"/>
      <c r="M47" s="207"/>
      <c r="N47" s="202"/>
      <c r="O47" s="207"/>
    </row>
    <row r="48" spans="1:15" ht="11.25" customHeight="1">
      <c r="A48" s="258"/>
      <c r="B48" s="143"/>
      <c r="C48" s="101" t="s">
        <v>23</v>
      </c>
      <c r="D48" s="251">
        <f>'Foglio calcolo'!$K$13</f>
        <v>7</v>
      </c>
      <c r="E48" s="207">
        <f>IF(D48=0,0,D48/(F42+F46))</f>
        <v>0.21212121212121213</v>
      </c>
      <c r="F48" s="202"/>
      <c r="G48" s="207"/>
      <c r="H48" s="69"/>
      <c r="I48" s="258"/>
      <c r="J48" s="143"/>
      <c r="K48" s="101" t="s">
        <v>23</v>
      </c>
      <c r="L48" s="251">
        <f>'Foglio calcolo'!$K$14</f>
        <v>6</v>
      </c>
      <c r="M48" s="207">
        <f>IF(L48=0,0,L48/(N42+N46))</f>
        <v>0.20689655172413793</v>
      </c>
      <c r="N48" s="202"/>
      <c r="O48" s="207"/>
    </row>
    <row r="49" spans="1:15" ht="11.25" customHeight="1" thickBot="1">
      <c r="A49" s="258"/>
      <c r="B49" s="144"/>
      <c r="C49" s="103" t="s">
        <v>24</v>
      </c>
      <c r="D49" s="252"/>
      <c r="E49" s="208"/>
      <c r="F49" s="203"/>
      <c r="G49" s="208"/>
      <c r="H49" s="69"/>
      <c r="I49" s="258"/>
      <c r="J49" s="144"/>
      <c r="K49" s="103" t="s">
        <v>24</v>
      </c>
      <c r="L49" s="252"/>
      <c r="M49" s="208"/>
      <c r="N49" s="203"/>
      <c r="O49" s="208"/>
    </row>
    <row r="50" spans="1:15" ht="11.25" customHeight="1">
      <c r="A50" s="258"/>
      <c r="B50" s="142" t="s">
        <v>25</v>
      </c>
      <c r="C50" s="104" t="s">
        <v>26</v>
      </c>
      <c r="D50" s="250">
        <f>'Foglio calcolo'!$L$13</f>
        <v>12</v>
      </c>
      <c r="E50" s="209">
        <f>IF(D50=0,0,D50/(F50+F54))</f>
        <v>0.10344827586206896</v>
      </c>
      <c r="F50" s="204">
        <f>SUM(D50:D53)</f>
        <v>60</v>
      </c>
      <c r="G50" s="209">
        <f>IF(F50=0,0,F50/(F50+F54))</f>
        <v>0.5172413793103449</v>
      </c>
      <c r="H50" s="69"/>
      <c r="I50" s="258"/>
      <c r="J50" s="142" t="s">
        <v>25</v>
      </c>
      <c r="K50" s="104" t="s">
        <v>26</v>
      </c>
      <c r="L50" s="250">
        <f>'Foglio calcolo'!$L$14</f>
        <v>14</v>
      </c>
      <c r="M50" s="209">
        <f>IF(L50=0,0,L50/(N50+N54))</f>
        <v>0.17073170731707318</v>
      </c>
      <c r="N50" s="204">
        <f>SUM(L50:L53)</f>
        <v>43</v>
      </c>
      <c r="O50" s="209">
        <f>IF(N50=0,0,N50/(N50+N54))</f>
        <v>0.524390243902439</v>
      </c>
    </row>
    <row r="51" spans="1:15" ht="11.25" customHeight="1">
      <c r="A51" s="258"/>
      <c r="B51" s="143"/>
      <c r="C51" s="105" t="s">
        <v>11</v>
      </c>
      <c r="D51" s="247"/>
      <c r="E51" s="210"/>
      <c r="F51" s="205"/>
      <c r="G51" s="210"/>
      <c r="H51" s="69"/>
      <c r="I51" s="258"/>
      <c r="J51" s="143"/>
      <c r="K51" s="105" t="s">
        <v>11</v>
      </c>
      <c r="L51" s="247"/>
      <c r="M51" s="210"/>
      <c r="N51" s="205"/>
      <c r="O51" s="210"/>
    </row>
    <row r="52" spans="1:15" ht="11.25" customHeight="1">
      <c r="A52" s="258"/>
      <c r="B52" s="143"/>
      <c r="C52" s="106" t="s">
        <v>12</v>
      </c>
      <c r="D52" s="247">
        <f>'Foglio calcolo'!$M$13</f>
        <v>48</v>
      </c>
      <c r="E52" s="210">
        <f>IF(D52=0,0,D52/(F50+F54))</f>
        <v>0.41379310344827586</v>
      </c>
      <c r="F52" s="205"/>
      <c r="G52" s="210"/>
      <c r="H52" s="69"/>
      <c r="I52" s="258"/>
      <c r="J52" s="143"/>
      <c r="K52" s="106" t="s">
        <v>12</v>
      </c>
      <c r="L52" s="247">
        <f>'Foglio calcolo'!$M$14</f>
        <v>29</v>
      </c>
      <c r="M52" s="210">
        <f>IF(L52=0,0,L52/(N50+N54))</f>
        <v>0.35365853658536583</v>
      </c>
      <c r="N52" s="205"/>
      <c r="O52" s="210"/>
    </row>
    <row r="53" spans="1:15" ht="11.25" customHeight="1">
      <c r="A53" s="258"/>
      <c r="B53" s="143"/>
      <c r="C53" s="105" t="s">
        <v>27</v>
      </c>
      <c r="D53" s="247"/>
      <c r="E53" s="210"/>
      <c r="F53" s="205"/>
      <c r="G53" s="210"/>
      <c r="H53" s="69"/>
      <c r="I53" s="258"/>
      <c r="J53" s="143"/>
      <c r="K53" s="105" t="s">
        <v>27</v>
      </c>
      <c r="L53" s="247"/>
      <c r="M53" s="210"/>
      <c r="N53" s="205"/>
      <c r="O53" s="210"/>
    </row>
    <row r="54" spans="1:15" ht="11.25" customHeight="1">
      <c r="A54" s="258"/>
      <c r="B54" s="143"/>
      <c r="C54" s="101" t="s">
        <v>28</v>
      </c>
      <c r="D54" s="246">
        <f>'Foglio calcolo'!$N$13</f>
        <v>13</v>
      </c>
      <c r="E54" s="207">
        <f>IF(D54=0,0,D54/(F50+F54))</f>
        <v>0.11206896551724138</v>
      </c>
      <c r="F54" s="202">
        <f>SUM(D54:D57)</f>
        <v>56</v>
      </c>
      <c r="G54" s="207">
        <f>IF(F54=0,0,F54/(F50+F54))</f>
        <v>0.4827586206896552</v>
      </c>
      <c r="H54" s="69"/>
      <c r="I54" s="258"/>
      <c r="J54" s="143"/>
      <c r="K54" s="101" t="s">
        <v>28</v>
      </c>
      <c r="L54" s="246">
        <f>'Foglio calcolo'!$N$14</f>
        <v>18</v>
      </c>
      <c r="M54" s="207">
        <f>IF(L54=0,0,L54/(N50+N54))</f>
        <v>0.21951219512195122</v>
      </c>
      <c r="N54" s="202">
        <f>SUM(L54:L57)</f>
        <v>39</v>
      </c>
      <c r="O54" s="207">
        <f>IF(N54=0,0,N54/(N50+N54))</f>
        <v>0.47560975609756095</v>
      </c>
    </row>
    <row r="55" spans="1:15" ht="11.25" customHeight="1">
      <c r="A55" s="258"/>
      <c r="B55" s="143"/>
      <c r="C55" s="102" t="s">
        <v>29</v>
      </c>
      <c r="D55" s="246"/>
      <c r="E55" s="207"/>
      <c r="F55" s="202"/>
      <c r="G55" s="207"/>
      <c r="H55" s="69"/>
      <c r="I55" s="258"/>
      <c r="J55" s="143"/>
      <c r="K55" s="102" t="s">
        <v>29</v>
      </c>
      <c r="L55" s="246"/>
      <c r="M55" s="207"/>
      <c r="N55" s="202"/>
      <c r="O55" s="207"/>
    </row>
    <row r="56" spans="1:15" ht="11.25" customHeight="1">
      <c r="A56" s="258"/>
      <c r="B56" s="143"/>
      <c r="C56" s="101" t="s">
        <v>30</v>
      </c>
      <c r="D56" s="248">
        <f>'Foglio calcolo'!$O$13</f>
        <v>43</v>
      </c>
      <c r="E56" s="207">
        <f>IF(D56=0,0,D56/(F50+F54))</f>
        <v>0.3706896551724138</v>
      </c>
      <c r="F56" s="202"/>
      <c r="G56" s="207"/>
      <c r="H56" s="69"/>
      <c r="I56" s="258"/>
      <c r="J56" s="143"/>
      <c r="K56" s="101" t="s">
        <v>30</v>
      </c>
      <c r="L56" s="248">
        <f>'Foglio calcolo'!$O$14</f>
        <v>21</v>
      </c>
      <c r="M56" s="207">
        <f>IF(L56=0,0,L56/(N50+N54))</f>
        <v>0.25609756097560976</v>
      </c>
      <c r="N56" s="202"/>
      <c r="O56" s="207"/>
    </row>
    <row r="57" spans="1:15" ht="11.25" customHeight="1" thickBot="1">
      <c r="A57" s="258"/>
      <c r="B57" s="144"/>
      <c r="C57" s="103" t="s">
        <v>17</v>
      </c>
      <c r="D57" s="249"/>
      <c r="E57" s="208"/>
      <c r="F57" s="203"/>
      <c r="G57" s="208"/>
      <c r="H57" s="69"/>
      <c r="I57" s="258"/>
      <c r="J57" s="144"/>
      <c r="K57" s="103" t="s">
        <v>17</v>
      </c>
      <c r="L57" s="249"/>
      <c r="M57" s="208"/>
      <c r="N57" s="203"/>
      <c r="O57" s="208"/>
    </row>
    <row r="58" spans="1:15" ht="11.25" customHeight="1">
      <c r="A58" s="258"/>
      <c r="B58" s="179" t="s">
        <v>31</v>
      </c>
      <c r="C58" s="104" t="s">
        <v>10</v>
      </c>
      <c r="D58" s="215">
        <f>'Foglio calcolo'!$P$13</f>
        <v>6</v>
      </c>
      <c r="E58" s="211">
        <f>IF(D58=0,0,D58/(F58+F62))</f>
        <v>0.09230769230769231</v>
      </c>
      <c r="F58" s="206">
        <f>SUM(D58:D61)</f>
        <v>24</v>
      </c>
      <c r="G58" s="211">
        <f>IF(F58=0,0,F58/(F58+F62))</f>
        <v>0.36923076923076925</v>
      </c>
      <c r="H58" s="69"/>
      <c r="I58" s="258"/>
      <c r="J58" s="179" t="s">
        <v>31</v>
      </c>
      <c r="K58" s="104" t="s">
        <v>10</v>
      </c>
      <c r="L58" s="215">
        <f>'Foglio calcolo'!$P$14</f>
        <v>1</v>
      </c>
      <c r="M58" s="211">
        <f>IF(L58=0,0,L58/(N58+N62))</f>
        <v>0.022222222222222223</v>
      </c>
      <c r="N58" s="206">
        <f>SUM(L58:L61)</f>
        <v>17</v>
      </c>
      <c r="O58" s="211">
        <f>IF(N58=0,0,N58/(N58+N62))</f>
        <v>0.37777777777777777</v>
      </c>
    </row>
    <row r="59" spans="1:15" ht="11.25" customHeight="1">
      <c r="A59" s="258"/>
      <c r="B59" s="143"/>
      <c r="C59" s="105" t="s">
        <v>19</v>
      </c>
      <c r="D59" s="247"/>
      <c r="E59" s="210"/>
      <c r="F59" s="205"/>
      <c r="G59" s="210"/>
      <c r="H59" s="69"/>
      <c r="I59" s="258"/>
      <c r="J59" s="143"/>
      <c r="K59" s="105" t="s">
        <v>19</v>
      </c>
      <c r="L59" s="247"/>
      <c r="M59" s="210"/>
      <c r="N59" s="205"/>
      <c r="O59" s="210"/>
    </row>
    <row r="60" spans="1:15" ht="11.25" customHeight="1">
      <c r="A60" s="258"/>
      <c r="B60" s="143"/>
      <c r="C60" s="106" t="s">
        <v>12</v>
      </c>
      <c r="D60" s="247">
        <f>'Foglio calcolo'!$Q$13</f>
        <v>18</v>
      </c>
      <c r="E60" s="210">
        <f>IF(D60=0,0,D60/(F58+F62))</f>
        <v>0.27692307692307694</v>
      </c>
      <c r="F60" s="205"/>
      <c r="G60" s="210"/>
      <c r="H60" s="69"/>
      <c r="I60" s="258"/>
      <c r="J60" s="143"/>
      <c r="K60" s="106" t="s">
        <v>12</v>
      </c>
      <c r="L60" s="247">
        <f>'Foglio calcolo'!$Q$14</f>
        <v>16</v>
      </c>
      <c r="M60" s="210">
        <f>IF(L60=0,0,L60/(N58+N62))</f>
        <v>0.35555555555555557</v>
      </c>
      <c r="N60" s="205"/>
      <c r="O60" s="210"/>
    </row>
    <row r="61" spans="1:15" ht="11.25" customHeight="1">
      <c r="A61" s="258"/>
      <c r="B61" s="143"/>
      <c r="C61" s="105" t="s">
        <v>20</v>
      </c>
      <c r="D61" s="247"/>
      <c r="E61" s="210"/>
      <c r="F61" s="205"/>
      <c r="G61" s="210"/>
      <c r="H61" s="69"/>
      <c r="I61" s="258"/>
      <c r="J61" s="143"/>
      <c r="K61" s="105" t="s">
        <v>20</v>
      </c>
      <c r="L61" s="247"/>
      <c r="M61" s="210"/>
      <c r="N61" s="205"/>
      <c r="O61" s="210"/>
    </row>
    <row r="62" spans="1:15" ht="11.25" customHeight="1" thickBot="1">
      <c r="A62" s="259"/>
      <c r="B62" s="143"/>
      <c r="C62" s="101" t="s">
        <v>14</v>
      </c>
      <c r="D62" s="246">
        <f>'Foglio calcolo'!$R$13</f>
        <v>21</v>
      </c>
      <c r="E62" s="207">
        <f>IF(D62=0,0,D62/(F58+F62))</f>
        <v>0.3230769230769231</v>
      </c>
      <c r="F62" s="202">
        <f>SUM(D62:D65)</f>
        <v>41</v>
      </c>
      <c r="G62" s="207">
        <f>IF(F62=0,0,F62/(F58+F62))</f>
        <v>0.6307692307692307</v>
      </c>
      <c r="H62" s="69"/>
      <c r="I62" s="259"/>
      <c r="J62" s="143"/>
      <c r="K62" s="101" t="s">
        <v>14</v>
      </c>
      <c r="L62" s="246">
        <f>'Foglio calcolo'!$R$14</f>
        <v>15</v>
      </c>
      <c r="M62" s="207">
        <f>IF(L62=0,0,L62/(N58+N62))</f>
        <v>0.3333333333333333</v>
      </c>
      <c r="N62" s="202">
        <f>SUM(L62:L65)</f>
        <v>28</v>
      </c>
      <c r="O62" s="207">
        <f>IF(N62=0,0,N62/(N58+N62))</f>
        <v>0.6222222222222222</v>
      </c>
    </row>
    <row r="63" spans="1:15" ht="11.25" customHeight="1">
      <c r="A63" s="241">
        <f>'Foglio calcolo'!V13</f>
        <v>526</v>
      </c>
      <c r="B63" s="143"/>
      <c r="C63" s="102" t="s">
        <v>22</v>
      </c>
      <c r="D63" s="246"/>
      <c r="E63" s="207"/>
      <c r="F63" s="202"/>
      <c r="G63" s="207"/>
      <c r="H63" s="69"/>
      <c r="I63" s="241">
        <f>'Foglio calcolo'!V14</f>
        <v>350</v>
      </c>
      <c r="J63" s="143"/>
      <c r="K63" s="102" t="s">
        <v>22</v>
      </c>
      <c r="L63" s="246"/>
      <c r="M63" s="207"/>
      <c r="N63" s="202"/>
      <c r="O63" s="207"/>
    </row>
    <row r="64" spans="1:15" ht="11.25" customHeight="1">
      <c r="A64" s="242"/>
      <c r="B64" s="143"/>
      <c r="C64" s="101" t="s">
        <v>23</v>
      </c>
      <c r="D64" s="244">
        <f>'Foglio calcolo'!$S$13</f>
        <v>20</v>
      </c>
      <c r="E64" s="207">
        <f>IF(D64=0,0,D64/(F58+F62))</f>
        <v>0.3076923076923077</v>
      </c>
      <c r="F64" s="202"/>
      <c r="G64" s="207"/>
      <c r="H64" s="69"/>
      <c r="I64" s="242"/>
      <c r="J64" s="143"/>
      <c r="K64" s="101" t="s">
        <v>23</v>
      </c>
      <c r="L64" s="244">
        <f>'Foglio calcolo'!$S$14</f>
        <v>13</v>
      </c>
      <c r="M64" s="207">
        <f>IF(L64=0,0,L64/(N58+N62))</f>
        <v>0.28888888888888886</v>
      </c>
      <c r="N64" s="202"/>
      <c r="O64" s="207"/>
    </row>
    <row r="65" spans="1:15" ht="11.25" customHeight="1" thickBot="1">
      <c r="A65" s="243"/>
      <c r="B65" s="144"/>
      <c r="C65" s="103" t="s">
        <v>24</v>
      </c>
      <c r="D65" s="245"/>
      <c r="E65" s="208"/>
      <c r="F65" s="203"/>
      <c r="G65" s="208"/>
      <c r="H65" s="69"/>
      <c r="I65" s="243"/>
      <c r="J65" s="144"/>
      <c r="K65" s="103" t="s">
        <v>24</v>
      </c>
      <c r="L65" s="245"/>
      <c r="M65" s="208"/>
      <c r="N65" s="203"/>
      <c r="O65" s="208"/>
    </row>
    <row r="67" ht="11.25" customHeight="1">
      <c r="K67" s="121"/>
    </row>
  </sheetData>
  <sheetProtection password="F4DA" sheet="1" objects="1" scenarios="1"/>
  <mergeCells count="220">
    <mergeCell ref="A63:A65"/>
    <mergeCell ref="I63:I65"/>
    <mergeCell ref="D64:D65"/>
    <mergeCell ref="E64:E65"/>
    <mergeCell ref="D62:D63"/>
    <mergeCell ref="E62:E63"/>
    <mergeCell ref="F62:F65"/>
    <mergeCell ref="G62:G65"/>
    <mergeCell ref="L62:L63"/>
    <mergeCell ref="M62:M63"/>
    <mergeCell ref="N62:N65"/>
    <mergeCell ref="O62:O65"/>
    <mergeCell ref="L64:L65"/>
    <mergeCell ref="M64:M65"/>
    <mergeCell ref="M58:M59"/>
    <mergeCell ref="N58:N61"/>
    <mergeCell ref="O58:O61"/>
    <mergeCell ref="D60:D61"/>
    <mergeCell ref="E60:E61"/>
    <mergeCell ref="L60:L61"/>
    <mergeCell ref="M60:M61"/>
    <mergeCell ref="E56:E57"/>
    <mergeCell ref="L56:L57"/>
    <mergeCell ref="M56:M57"/>
    <mergeCell ref="B58:B65"/>
    <mergeCell ref="D58:D59"/>
    <mergeCell ref="E58:E59"/>
    <mergeCell ref="F58:F61"/>
    <mergeCell ref="G58:G61"/>
    <mergeCell ref="J58:J65"/>
    <mergeCell ref="L58:L59"/>
    <mergeCell ref="L54:L55"/>
    <mergeCell ref="M54:M55"/>
    <mergeCell ref="N54:N57"/>
    <mergeCell ref="O54:O57"/>
    <mergeCell ref="L50:L51"/>
    <mergeCell ref="M50:M51"/>
    <mergeCell ref="N50:N53"/>
    <mergeCell ref="O50:O53"/>
    <mergeCell ref="L52:L53"/>
    <mergeCell ref="M52:M53"/>
    <mergeCell ref="B50:B57"/>
    <mergeCell ref="D50:D51"/>
    <mergeCell ref="E50:E51"/>
    <mergeCell ref="F50:F53"/>
    <mergeCell ref="D52:D53"/>
    <mergeCell ref="E52:E53"/>
    <mergeCell ref="D54:D55"/>
    <mergeCell ref="E54:E55"/>
    <mergeCell ref="F54:F57"/>
    <mergeCell ref="D56:D57"/>
    <mergeCell ref="L46:L47"/>
    <mergeCell ref="M46:M47"/>
    <mergeCell ref="N46:N49"/>
    <mergeCell ref="O46:O49"/>
    <mergeCell ref="L48:L49"/>
    <mergeCell ref="M48:M49"/>
    <mergeCell ref="D46:D47"/>
    <mergeCell ref="E46:E47"/>
    <mergeCell ref="F46:F49"/>
    <mergeCell ref="G46:G49"/>
    <mergeCell ref="D48:D49"/>
    <mergeCell ref="E48:E49"/>
    <mergeCell ref="M42:M43"/>
    <mergeCell ref="N42:N45"/>
    <mergeCell ref="O42:O45"/>
    <mergeCell ref="D44:D45"/>
    <mergeCell ref="E44:E45"/>
    <mergeCell ref="L44:L45"/>
    <mergeCell ref="M44:M45"/>
    <mergeCell ref="E40:E41"/>
    <mergeCell ref="L40:L41"/>
    <mergeCell ref="M40:M41"/>
    <mergeCell ref="B42:B49"/>
    <mergeCell ref="D42:D43"/>
    <mergeCell ref="E42:E43"/>
    <mergeCell ref="F42:F45"/>
    <mergeCell ref="G42:G45"/>
    <mergeCell ref="J42:J49"/>
    <mergeCell ref="L42:L43"/>
    <mergeCell ref="L38:L39"/>
    <mergeCell ref="M38:M39"/>
    <mergeCell ref="N38:N41"/>
    <mergeCell ref="O38:O41"/>
    <mergeCell ref="L34:L35"/>
    <mergeCell ref="M34:M35"/>
    <mergeCell ref="N34:N37"/>
    <mergeCell ref="O34:O37"/>
    <mergeCell ref="L36:L37"/>
    <mergeCell ref="M36:M37"/>
    <mergeCell ref="F34:F37"/>
    <mergeCell ref="G34:G37"/>
    <mergeCell ref="I34:I36"/>
    <mergeCell ref="J34:J41"/>
    <mergeCell ref="I37:I62"/>
    <mergeCell ref="F38:F41"/>
    <mergeCell ref="G38:G41"/>
    <mergeCell ref="G50:G53"/>
    <mergeCell ref="J50:J57"/>
    <mergeCell ref="G54:G57"/>
    <mergeCell ref="A34:A36"/>
    <mergeCell ref="B34:B41"/>
    <mergeCell ref="D34:D35"/>
    <mergeCell ref="E34:E35"/>
    <mergeCell ref="D36:D37"/>
    <mergeCell ref="E36:E37"/>
    <mergeCell ref="A37:A62"/>
    <mergeCell ref="D38:D39"/>
    <mergeCell ref="E38:E39"/>
    <mergeCell ref="D40:D41"/>
    <mergeCell ref="A30:A32"/>
    <mergeCell ref="I30:I32"/>
    <mergeCell ref="D31:D32"/>
    <mergeCell ref="E31:E32"/>
    <mergeCell ref="D29:D30"/>
    <mergeCell ref="E29:E30"/>
    <mergeCell ref="F29:F32"/>
    <mergeCell ref="G29:G32"/>
    <mergeCell ref="L29:L30"/>
    <mergeCell ref="M29:M30"/>
    <mergeCell ref="N29:N32"/>
    <mergeCell ref="O29:O32"/>
    <mergeCell ref="L31:L32"/>
    <mergeCell ref="M31:M32"/>
    <mergeCell ref="M25:M26"/>
    <mergeCell ref="N25:N28"/>
    <mergeCell ref="O25:O28"/>
    <mergeCell ref="D27:D28"/>
    <mergeCell ref="E27:E28"/>
    <mergeCell ref="L27:L28"/>
    <mergeCell ref="M27:M28"/>
    <mergeCell ref="E23:E24"/>
    <mergeCell ref="L23:L24"/>
    <mergeCell ref="M23:M24"/>
    <mergeCell ref="B25:B32"/>
    <mergeCell ref="D25:D26"/>
    <mergeCell ref="E25:E26"/>
    <mergeCell ref="F25:F28"/>
    <mergeCell ref="G25:G28"/>
    <mergeCell ref="J25:J32"/>
    <mergeCell ref="L25:L26"/>
    <mergeCell ref="L21:L22"/>
    <mergeCell ref="M21:M22"/>
    <mergeCell ref="N21:N24"/>
    <mergeCell ref="O21:O24"/>
    <mergeCell ref="L17:L18"/>
    <mergeCell ref="M17:M18"/>
    <mergeCell ref="N17:N20"/>
    <mergeCell ref="O17:O20"/>
    <mergeCell ref="L19:L20"/>
    <mergeCell ref="M19:M20"/>
    <mergeCell ref="B17:B24"/>
    <mergeCell ref="D17:D18"/>
    <mergeCell ref="E17:E18"/>
    <mergeCell ref="F17:F20"/>
    <mergeCell ref="D19:D20"/>
    <mergeCell ref="E19:E20"/>
    <mergeCell ref="D21:D22"/>
    <mergeCell ref="E21:E22"/>
    <mergeCell ref="F21:F24"/>
    <mergeCell ref="D23:D24"/>
    <mergeCell ref="L13:L14"/>
    <mergeCell ref="M13:M14"/>
    <mergeCell ref="N13:N16"/>
    <mergeCell ref="O13:O16"/>
    <mergeCell ref="L15:L16"/>
    <mergeCell ref="M15:M16"/>
    <mergeCell ref="D13:D14"/>
    <mergeCell ref="E13:E14"/>
    <mergeCell ref="F13:F16"/>
    <mergeCell ref="G13:G16"/>
    <mergeCell ref="D15:D16"/>
    <mergeCell ref="E15:E16"/>
    <mergeCell ref="M9:M10"/>
    <mergeCell ref="N9:N12"/>
    <mergeCell ref="O9:O12"/>
    <mergeCell ref="D11:D12"/>
    <mergeCell ref="E11:E12"/>
    <mergeCell ref="L11:L12"/>
    <mergeCell ref="M11:M12"/>
    <mergeCell ref="E7:E8"/>
    <mergeCell ref="L7:L8"/>
    <mergeCell ref="M7:M8"/>
    <mergeCell ref="B9:B16"/>
    <mergeCell ref="D9:D10"/>
    <mergeCell ref="E9:E10"/>
    <mergeCell ref="F9:F12"/>
    <mergeCell ref="G9:G12"/>
    <mergeCell ref="J9:J16"/>
    <mergeCell ref="L9:L10"/>
    <mergeCell ref="L5:L6"/>
    <mergeCell ref="M5:M6"/>
    <mergeCell ref="N5:N8"/>
    <mergeCell ref="O5:O8"/>
    <mergeCell ref="L1:L2"/>
    <mergeCell ref="M1:M2"/>
    <mergeCell ref="N1:N4"/>
    <mergeCell ref="O1:O4"/>
    <mergeCell ref="L3:L4"/>
    <mergeCell ref="M3:M4"/>
    <mergeCell ref="F1:F4"/>
    <mergeCell ref="G1:G4"/>
    <mergeCell ref="I1:I3"/>
    <mergeCell ref="J1:J8"/>
    <mergeCell ref="I4:I29"/>
    <mergeCell ref="F5:F8"/>
    <mergeCell ref="G5:G8"/>
    <mergeCell ref="G17:G20"/>
    <mergeCell ref="J17:J24"/>
    <mergeCell ref="G21:G24"/>
    <mergeCell ref="A1:A3"/>
    <mergeCell ref="B1:B8"/>
    <mergeCell ref="D1:D2"/>
    <mergeCell ref="E1:E2"/>
    <mergeCell ref="D3:D4"/>
    <mergeCell ref="E3:E4"/>
    <mergeCell ref="A4:A29"/>
    <mergeCell ref="D5:D6"/>
    <mergeCell ref="E5:E6"/>
    <mergeCell ref="D7:D8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O67"/>
  <sheetViews>
    <sheetView workbookViewId="0" topLeftCell="A40">
      <selection activeCell="D58" sqref="D58:D59"/>
    </sheetView>
  </sheetViews>
  <sheetFormatPr defaultColWidth="9.140625" defaultRowHeight="11.25" customHeight="1"/>
  <cols>
    <col min="1" max="1" width="5.8515625" style="55" customWidth="1"/>
    <col min="2" max="2" width="3.00390625" style="55" customWidth="1"/>
    <col min="3" max="3" width="16.7109375" style="55" customWidth="1"/>
    <col min="4" max="4" width="4.28125" style="55" customWidth="1"/>
    <col min="5" max="5" width="5.8515625" style="55" customWidth="1"/>
    <col min="6" max="6" width="4.28125" style="55" customWidth="1"/>
    <col min="7" max="7" width="5.8515625" style="55" customWidth="1"/>
    <col min="8" max="8" width="1.8515625" style="55" customWidth="1"/>
    <col min="9" max="9" width="5.8515625" style="55" customWidth="1"/>
    <col min="10" max="10" width="3.00390625" style="55" customWidth="1"/>
    <col min="11" max="11" width="16.7109375" style="55" customWidth="1"/>
    <col min="12" max="12" width="4.28125" style="55" customWidth="1"/>
    <col min="13" max="13" width="5.8515625" style="55" customWidth="1"/>
    <col min="14" max="14" width="4.28125" style="55" customWidth="1"/>
    <col min="15" max="15" width="5.8515625" style="55" customWidth="1"/>
    <col min="16" max="16384" width="9.140625" style="55" customWidth="1"/>
  </cols>
  <sheetData>
    <row r="1" spans="1:15" ht="11.25" customHeight="1">
      <c r="A1" s="254">
        <f>'Foglio calcolo'!B15</f>
        <v>13</v>
      </c>
      <c r="B1" s="142" t="s">
        <v>9</v>
      </c>
      <c r="C1" s="95" t="s">
        <v>10</v>
      </c>
      <c r="D1" s="218">
        <f>'Foglio calcolo'!$D$15</f>
        <v>8</v>
      </c>
      <c r="E1" s="154">
        <f>IF(D1=0,0,D1/(F1+F5))</f>
        <v>0.20512820512820512</v>
      </c>
      <c r="F1" s="150">
        <f>SUM(D1:D4)</f>
        <v>18</v>
      </c>
      <c r="G1" s="154">
        <f>IF(F1=0,0,F1/(F1+F5))</f>
        <v>0.46153846153846156</v>
      </c>
      <c r="H1" s="69"/>
      <c r="I1" s="254">
        <f>'Foglio calcolo'!B16</f>
        <v>14</v>
      </c>
      <c r="J1" s="142" t="s">
        <v>9</v>
      </c>
      <c r="K1" s="95" t="s">
        <v>10</v>
      </c>
      <c r="L1" s="218">
        <f>'Foglio calcolo'!$D$16</f>
        <v>6</v>
      </c>
      <c r="M1" s="154">
        <f>IF(L1=0,0,L1/($N$1+$N$5))</f>
        <v>0.15789473684210525</v>
      </c>
      <c r="N1" s="150">
        <f>SUM(L1:L4)</f>
        <v>20</v>
      </c>
      <c r="O1" s="154">
        <f>IF(N1=0,0,N1/(N1+N5))</f>
        <v>0.5263157894736842</v>
      </c>
    </row>
    <row r="2" spans="1:15" ht="11.25" customHeight="1">
      <c r="A2" s="255"/>
      <c r="B2" s="143"/>
      <c r="C2" s="96" t="s">
        <v>11</v>
      </c>
      <c r="D2" s="219"/>
      <c r="E2" s="155"/>
      <c r="F2" s="151"/>
      <c r="G2" s="155"/>
      <c r="H2" s="69"/>
      <c r="I2" s="255"/>
      <c r="J2" s="143"/>
      <c r="K2" s="96" t="s">
        <v>11</v>
      </c>
      <c r="L2" s="219"/>
      <c r="M2" s="155"/>
      <c r="N2" s="151"/>
      <c r="O2" s="155"/>
    </row>
    <row r="3" spans="1:15" ht="11.25" customHeight="1" thickBot="1">
      <c r="A3" s="256"/>
      <c r="B3" s="143"/>
      <c r="C3" s="98" t="s">
        <v>12</v>
      </c>
      <c r="D3" s="253">
        <f>'Foglio calcolo'!$E$15</f>
        <v>10</v>
      </c>
      <c r="E3" s="155">
        <f>IF(D3=0,0,D3/(F1+F5))</f>
        <v>0.2564102564102564</v>
      </c>
      <c r="F3" s="151"/>
      <c r="G3" s="155"/>
      <c r="H3" s="69"/>
      <c r="I3" s="256"/>
      <c r="J3" s="143"/>
      <c r="K3" s="98" t="s">
        <v>12</v>
      </c>
      <c r="L3" s="253">
        <f>'Foglio calcolo'!$E$16</f>
        <v>14</v>
      </c>
      <c r="M3" s="212">
        <f>IF(L3=0,0,L3/(N1+N5))</f>
        <v>0.3684210526315789</v>
      </c>
      <c r="N3" s="151"/>
      <c r="O3" s="155"/>
    </row>
    <row r="4" spans="1:15" ht="11.25" customHeight="1">
      <c r="A4" s="257" t="str">
        <f>'Foglio calcolo'!C15</f>
        <v>ELISA PELLAVIO</v>
      </c>
      <c r="B4" s="143"/>
      <c r="C4" s="96" t="s">
        <v>13</v>
      </c>
      <c r="D4" s="221"/>
      <c r="E4" s="155"/>
      <c r="F4" s="151"/>
      <c r="G4" s="155"/>
      <c r="H4" s="69"/>
      <c r="I4" s="257" t="str">
        <f>'Foglio calcolo'!C16</f>
        <v>PAOLO SARONNI</v>
      </c>
      <c r="J4" s="143"/>
      <c r="K4" s="96" t="s">
        <v>13</v>
      </c>
      <c r="L4" s="221"/>
      <c r="M4" s="213"/>
      <c r="N4" s="151"/>
      <c r="O4" s="155"/>
    </row>
    <row r="5" spans="1:15" ht="11.25" customHeight="1">
      <c r="A5" s="261"/>
      <c r="B5" s="143"/>
      <c r="C5" s="101" t="s">
        <v>14</v>
      </c>
      <c r="D5" s="165">
        <f>'Foglio calcolo'!$F$15</f>
        <v>16</v>
      </c>
      <c r="E5" s="207">
        <f>IF(D5=0,0,D5/(F1+F5))</f>
        <v>0.41025641025641024</v>
      </c>
      <c r="F5" s="202">
        <f>SUM(D5:D8)</f>
        <v>21</v>
      </c>
      <c r="G5" s="207">
        <f>IF(F5=0,0,F5/(F1+F5))</f>
        <v>0.5384615384615384</v>
      </c>
      <c r="H5" s="69"/>
      <c r="I5" s="258"/>
      <c r="J5" s="143"/>
      <c r="K5" s="101" t="s">
        <v>14</v>
      </c>
      <c r="L5" s="165">
        <f>'Foglio calcolo'!$F$16</f>
        <v>17</v>
      </c>
      <c r="M5" s="171">
        <f>IF(L5=0,0,L5/(N1+N5))</f>
        <v>0.4473684210526316</v>
      </c>
      <c r="N5" s="202">
        <f>SUM(L5:L8)</f>
        <v>18</v>
      </c>
      <c r="O5" s="207">
        <f>IF(N5=0,0,N5/(N1+N5))</f>
        <v>0.47368421052631576</v>
      </c>
    </row>
    <row r="6" spans="1:15" ht="11.25" customHeight="1">
      <c r="A6" s="261"/>
      <c r="B6" s="143"/>
      <c r="C6" s="102" t="s">
        <v>15</v>
      </c>
      <c r="D6" s="166"/>
      <c r="E6" s="207"/>
      <c r="F6" s="202"/>
      <c r="G6" s="207"/>
      <c r="H6" s="69"/>
      <c r="I6" s="258"/>
      <c r="J6" s="143"/>
      <c r="K6" s="102" t="s">
        <v>15</v>
      </c>
      <c r="L6" s="166"/>
      <c r="M6" s="172"/>
      <c r="N6" s="202"/>
      <c r="O6" s="207"/>
    </row>
    <row r="7" spans="1:15" ht="11.25" customHeight="1">
      <c r="A7" s="261"/>
      <c r="B7" s="143"/>
      <c r="C7" s="101" t="s">
        <v>16</v>
      </c>
      <c r="D7" s="251">
        <f>'Foglio calcolo'!$G$15</f>
        <v>5</v>
      </c>
      <c r="E7" s="207">
        <f>IF(D7=0,0,D7/(F1+F5))</f>
        <v>0.1282051282051282</v>
      </c>
      <c r="F7" s="202"/>
      <c r="G7" s="207"/>
      <c r="H7" s="69"/>
      <c r="I7" s="258"/>
      <c r="J7" s="143"/>
      <c r="K7" s="101" t="s">
        <v>16</v>
      </c>
      <c r="L7" s="251">
        <f>'Foglio calcolo'!$G$16</f>
        <v>1</v>
      </c>
      <c r="M7" s="171">
        <f>IF(L7=0,0,L7/(N1+N5))</f>
        <v>0.02631578947368421</v>
      </c>
      <c r="N7" s="202"/>
      <c r="O7" s="207"/>
    </row>
    <row r="8" spans="1:15" ht="11.25" customHeight="1" thickBot="1">
      <c r="A8" s="261"/>
      <c r="B8" s="144"/>
      <c r="C8" s="103" t="s">
        <v>17</v>
      </c>
      <c r="D8" s="252"/>
      <c r="E8" s="208"/>
      <c r="F8" s="203"/>
      <c r="G8" s="208"/>
      <c r="H8" s="69"/>
      <c r="I8" s="258"/>
      <c r="J8" s="144"/>
      <c r="K8" s="103" t="s">
        <v>17</v>
      </c>
      <c r="L8" s="252"/>
      <c r="M8" s="260"/>
      <c r="N8" s="203"/>
      <c r="O8" s="208"/>
    </row>
    <row r="9" spans="1:15" ht="11.25" customHeight="1">
      <c r="A9" s="261"/>
      <c r="B9" s="142" t="s">
        <v>18</v>
      </c>
      <c r="C9" s="104" t="s">
        <v>10</v>
      </c>
      <c r="D9" s="218">
        <f>'Foglio calcolo'!$H$15</f>
        <v>2</v>
      </c>
      <c r="E9" s="154">
        <f>IF(D9=0,0,D9/(F9+F13))</f>
        <v>0.08695652173913043</v>
      </c>
      <c r="F9" s="150">
        <f>SUM(D9:D12)</f>
        <v>9</v>
      </c>
      <c r="G9" s="154">
        <f>IF(F9=0,0,F9/(F9+F13))</f>
        <v>0.391304347826087</v>
      </c>
      <c r="H9" s="69"/>
      <c r="I9" s="258"/>
      <c r="J9" s="142" t="s">
        <v>18</v>
      </c>
      <c r="K9" s="104" t="s">
        <v>10</v>
      </c>
      <c r="L9" s="218">
        <f>'Foglio calcolo'!$H$16</f>
        <v>7</v>
      </c>
      <c r="M9" s="154">
        <f>IF(L9=0,0,L9/(N9+N13))</f>
        <v>0.21212121212121213</v>
      </c>
      <c r="N9" s="150">
        <f>SUM(L9:L12)</f>
        <v>13</v>
      </c>
      <c r="O9" s="154">
        <f>IF(N9=0,0,N9/(N9+N13))</f>
        <v>0.3939393939393939</v>
      </c>
    </row>
    <row r="10" spans="1:15" ht="11.25" customHeight="1">
      <c r="A10" s="261"/>
      <c r="B10" s="143"/>
      <c r="C10" s="105" t="s">
        <v>19</v>
      </c>
      <c r="D10" s="219"/>
      <c r="E10" s="155"/>
      <c r="F10" s="151"/>
      <c r="G10" s="155"/>
      <c r="H10" s="69"/>
      <c r="I10" s="258"/>
      <c r="J10" s="143"/>
      <c r="K10" s="105" t="s">
        <v>19</v>
      </c>
      <c r="L10" s="219"/>
      <c r="M10" s="155"/>
      <c r="N10" s="151"/>
      <c r="O10" s="155"/>
    </row>
    <row r="11" spans="1:15" ht="11.25" customHeight="1">
      <c r="A11" s="261"/>
      <c r="B11" s="143"/>
      <c r="C11" s="106" t="s">
        <v>12</v>
      </c>
      <c r="D11" s="253">
        <f>'Foglio calcolo'!$I$15</f>
        <v>7</v>
      </c>
      <c r="E11" s="155">
        <f>IF(D11=0,0,D11/(F9+F13))</f>
        <v>0.30434782608695654</v>
      </c>
      <c r="F11" s="151"/>
      <c r="G11" s="155"/>
      <c r="H11" s="69"/>
      <c r="I11" s="258"/>
      <c r="J11" s="143"/>
      <c r="K11" s="106" t="s">
        <v>12</v>
      </c>
      <c r="L11" s="253">
        <f>'Foglio calcolo'!$I$16</f>
        <v>6</v>
      </c>
      <c r="M11" s="155">
        <f>IF(L11=0,0,L11/(N9+N13))</f>
        <v>0.18181818181818182</v>
      </c>
      <c r="N11" s="151"/>
      <c r="O11" s="155"/>
    </row>
    <row r="12" spans="1:15" ht="11.25" customHeight="1">
      <c r="A12" s="261"/>
      <c r="B12" s="143"/>
      <c r="C12" s="105" t="s">
        <v>20</v>
      </c>
      <c r="D12" s="221"/>
      <c r="E12" s="155"/>
      <c r="F12" s="151"/>
      <c r="G12" s="155"/>
      <c r="H12" s="69"/>
      <c r="I12" s="258"/>
      <c r="J12" s="143"/>
      <c r="K12" s="105" t="s">
        <v>20</v>
      </c>
      <c r="L12" s="221"/>
      <c r="M12" s="155"/>
      <c r="N12" s="151"/>
      <c r="O12" s="155"/>
    </row>
    <row r="13" spans="1:15" ht="11.25" customHeight="1">
      <c r="A13" s="261"/>
      <c r="B13" s="143"/>
      <c r="C13" s="101" t="s">
        <v>21</v>
      </c>
      <c r="D13" s="165">
        <f>'Foglio calcolo'!$J$15</f>
        <v>6</v>
      </c>
      <c r="E13" s="207">
        <f>IF(D13=0,0,D13/(F9+F13))</f>
        <v>0.2608695652173913</v>
      </c>
      <c r="F13" s="202">
        <f>SUM(D13:D16)</f>
        <v>14</v>
      </c>
      <c r="G13" s="207">
        <f>IF(F13=0,0,F13/(F9+F13))</f>
        <v>0.6086956521739131</v>
      </c>
      <c r="H13" s="69"/>
      <c r="I13" s="258"/>
      <c r="J13" s="143"/>
      <c r="K13" s="101" t="s">
        <v>21</v>
      </c>
      <c r="L13" s="165">
        <f>'Foglio calcolo'!$J$16</f>
        <v>12</v>
      </c>
      <c r="M13" s="207">
        <f>IF(L13=0,0,L13/(N9+N13))</f>
        <v>0.36363636363636365</v>
      </c>
      <c r="N13" s="202">
        <f>SUM(L13:L16)</f>
        <v>20</v>
      </c>
      <c r="O13" s="207">
        <f>IF(N13=0,0,N13/(N9+N13))</f>
        <v>0.6060606060606061</v>
      </c>
    </row>
    <row r="14" spans="1:15" ht="11.25" customHeight="1">
      <c r="A14" s="261"/>
      <c r="B14" s="143"/>
      <c r="C14" s="102" t="s">
        <v>22</v>
      </c>
      <c r="D14" s="166"/>
      <c r="E14" s="207"/>
      <c r="F14" s="202"/>
      <c r="G14" s="207"/>
      <c r="H14" s="69"/>
      <c r="I14" s="258"/>
      <c r="J14" s="143"/>
      <c r="K14" s="102" t="s">
        <v>22</v>
      </c>
      <c r="L14" s="166"/>
      <c r="M14" s="207"/>
      <c r="N14" s="202"/>
      <c r="O14" s="207"/>
    </row>
    <row r="15" spans="1:15" ht="11.25" customHeight="1">
      <c r="A15" s="261"/>
      <c r="B15" s="143"/>
      <c r="C15" s="101" t="s">
        <v>23</v>
      </c>
      <c r="D15" s="251">
        <f>'Foglio calcolo'!$K$15</f>
        <v>8</v>
      </c>
      <c r="E15" s="207">
        <f>IF(D15=0,0,D15/(F9+F13))</f>
        <v>0.34782608695652173</v>
      </c>
      <c r="F15" s="202"/>
      <c r="G15" s="207"/>
      <c r="H15" s="69"/>
      <c r="I15" s="258"/>
      <c r="J15" s="143"/>
      <c r="K15" s="101" t="s">
        <v>23</v>
      </c>
      <c r="L15" s="251">
        <f>'Foglio calcolo'!$K$16</f>
        <v>8</v>
      </c>
      <c r="M15" s="207">
        <f>IF(L15=0,0,L15/(N9+N13))</f>
        <v>0.24242424242424243</v>
      </c>
      <c r="N15" s="202"/>
      <c r="O15" s="207"/>
    </row>
    <row r="16" spans="1:15" ht="11.25" customHeight="1" thickBot="1">
      <c r="A16" s="261"/>
      <c r="B16" s="144"/>
      <c r="C16" s="103" t="s">
        <v>24</v>
      </c>
      <c r="D16" s="252"/>
      <c r="E16" s="208"/>
      <c r="F16" s="203"/>
      <c r="G16" s="208"/>
      <c r="H16" s="69"/>
      <c r="I16" s="258"/>
      <c r="J16" s="144"/>
      <c r="K16" s="103" t="s">
        <v>24</v>
      </c>
      <c r="L16" s="252"/>
      <c r="M16" s="208"/>
      <c r="N16" s="203"/>
      <c r="O16" s="208"/>
    </row>
    <row r="17" spans="1:15" ht="11.25" customHeight="1">
      <c r="A17" s="261"/>
      <c r="B17" s="142" t="s">
        <v>25</v>
      </c>
      <c r="C17" s="104" t="s">
        <v>26</v>
      </c>
      <c r="D17" s="250">
        <f>'Foglio calcolo'!$L$15</f>
        <v>1</v>
      </c>
      <c r="E17" s="209">
        <f>IF(D17=0,0,D17/(F17+F21))</f>
        <v>0.07692307692307693</v>
      </c>
      <c r="F17" s="204">
        <f>SUM(D17:D20)</f>
        <v>11</v>
      </c>
      <c r="G17" s="209">
        <f>IF(F17=0,0,F17/(F17+F21))</f>
        <v>0.8461538461538461</v>
      </c>
      <c r="H17" s="69"/>
      <c r="I17" s="258"/>
      <c r="J17" s="142" t="s">
        <v>25</v>
      </c>
      <c r="K17" s="104" t="s">
        <v>26</v>
      </c>
      <c r="L17" s="250">
        <f>'Foglio calcolo'!$L$16</f>
        <v>21</v>
      </c>
      <c r="M17" s="209">
        <f>IF(L17=0,0,L17/(N17+N21))</f>
        <v>0.23076923076923078</v>
      </c>
      <c r="N17" s="204">
        <f>SUM(L17:L20)</f>
        <v>57</v>
      </c>
      <c r="O17" s="209">
        <f>IF(N17=0,0,N17/(N17+N21))</f>
        <v>0.6263736263736264</v>
      </c>
    </row>
    <row r="18" spans="1:15" ht="11.25" customHeight="1">
      <c r="A18" s="261"/>
      <c r="B18" s="143"/>
      <c r="C18" s="105" t="s">
        <v>11</v>
      </c>
      <c r="D18" s="247"/>
      <c r="E18" s="210"/>
      <c r="F18" s="205"/>
      <c r="G18" s="210"/>
      <c r="H18" s="69"/>
      <c r="I18" s="258"/>
      <c r="J18" s="143"/>
      <c r="K18" s="105" t="s">
        <v>11</v>
      </c>
      <c r="L18" s="247"/>
      <c r="M18" s="210"/>
      <c r="N18" s="205"/>
      <c r="O18" s="210"/>
    </row>
    <row r="19" spans="1:15" ht="11.25" customHeight="1">
      <c r="A19" s="261"/>
      <c r="B19" s="143"/>
      <c r="C19" s="106" t="s">
        <v>12</v>
      </c>
      <c r="D19" s="247">
        <f>'Foglio calcolo'!$M$15</f>
        <v>10</v>
      </c>
      <c r="E19" s="210">
        <f>IF(D19=0,0,D19/(F17+F21))</f>
        <v>0.7692307692307693</v>
      </c>
      <c r="F19" s="205"/>
      <c r="G19" s="210"/>
      <c r="H19" s="69"/>
      <c r="I19" s="258"/>
      <c r="J19" s="143"/>
      <c r="K19" s="106" t="s">
        <v>12</v>
      </c>
      <c r="L19" s="247">
        <f>'Foglio calcolo'!$M$16</f>
        <v>36</v>
      </c>
      <c r="M19" s="210">
        <f>IF(L19=0,0,L19/(N17+N21))</f>
        <v>0.3956043956043956</v>
      </c>
      <c r="N19" s="205"/>
      <c r="O19" s="210"/>
    </row>
    <row r="20" spans="1:15" ht="11.25" customHeight="1">
      <c r="A20" s="261"/>
      <c r="B20" s="143"/>
      <c r="C20" s="105" t="s">
        <v>27</v>
      </c>
      <c r="D20" s="247"/>
      <c r="E20" s="210"/>
      <c r="F20" s="205"/>
      <c r="G20" s="210"/>
      <c r="H20" s="69"/>
      <c r="I20" s="258"/>
      <c r="J20" s="143"/>
      <c r="K20" s="105" t="s">
        <v>27</v>
      </c>
      <c r="L20" s="247"/>
      <c r="M20" s="210"/>
      <c r="N20" s="205"/>
      <c r="O20" s="210"/>
    </row>
    <row r="21" spans="1:15" ht="11.25" customHeight="1">
      <c r="A21" s="261"/>
      <c r="B21" s="143"/>
      <c r="C21" s="101" t="s">
        <v>28</v>
      </c>
      <c r="D21" s="246">
        <f>'Foglio calcolo'!$N$15</f>
        <v>1</v>
      </c>
      <c r="E21" s="207">
        <f>IF(D21=0,0,D21/(F17+F21))</f>
        <v>0.07692307692307693</v>
      </c>
      <c r="F21" s="202">
        <f>SUM(D21:D24)</f>
        <v>2</v>
      </c>
      <c r="G21" s="207">
        <f>IF(F21=0,0,F21/(F17+F21))</f>
        <v>0.15384615384615385</v>
      </c>
      <c r="H21" s="69"/>
      <c r="I21" s="258"/>
      <c r="J21" s="143"/>
      <c r="K21" s="101" t="s">
        <v>28</v>
      </c>
      <c r="L21" s="246">
        <f>'Foglio calcolo'!$N$16</f>
        <v>16</v>
      </c>
      <c r="M21" s="207">
        <f>IF(L21=0,0,L21/(N17+N21))</f>
        <v>0.17582417582417584</v>
      </c>
      <c r="N21" s="202">
        <f>SUM(L21:L24)</f>
        <v>34</v>
      </c>
      <c r="O21" s="207">
        <f>IF(N21=0,0,N21/(N17+N21))</f>
        <v>0.37362637362637363</v>
      </c>
    </row>
    <row r="22" spans="1:15" ht="11.25" customHeight="1">
      <c r="A22" s="261"/>
      <c r="B22" s="143"/>
      <c r="C22" s="102" t="s">
        <v>29</v>
      </c>
      <c r="D22" s="246"/>
      <c r="E22" s="207"/>
      <c r="F22" s="202"/>
      <c r="G22" s="207"/>
      <c r="H22" s="69"/>
      <c r="I22" s="258"/>
      <c r="J22" s="143"/>
      <c r="K22" s="102" t="s">
        <v>29</v>
      </c>
      <c r="L22" s="246"/>
      <c r="M22" s="207"/>
      <c r="N22" s="202"/>
      <c r="O22" s="207"/>
    </row>
    <row r="23" spans="1:15" ht="11.25" customHeight="1">
      <c r="A23" s="261"/>
      <c r="B23" s="143"/>
      <c r="C23" s="101" t="s">
        <v>30</v>
      </c>
      <c r="D23" s="248">
        <f>'Foglio calcolo'!$O$15</f>
        <v>1</v>
      </c>
      <c r="E23" s="207">
        <f>IF(D23=0,0,D23/(F17+F21))</f>
        <v>0.07692307692307693</v>
      </c>
      <c r="F23" s="202"/>
      <c r="G23" s="207"/>
      <c r="H23" s="69"/>
      <c r="I23" s="258"/>
      <c r="J23" s="143"/>
      <c r="K23" s="101" t="s">
        <v>30</v>
      </c>
      <c r="L23" s="248">
        <f>'Foglio calcolo'!$O$16</f>
        <v>18</v>
      </c>
      <c r="M23" s="207">
        <f>IF(L23=0,0,L23/(N17+N21))</f>
        <v>0.1978021978021978</v>
      </c>
      <c r="N23" s="202"/>
      <c r="O23" s="207"/>
    </row>
    <row r="24" spans="1:15" ht="11.25" customHeight="1" thickBot="1">
      <c r="A24" s="261"/>
      <c r="B24" s="144"/>
      <c r="C24" s="103" t="s">
        <v>17</v>
      </c>
      <c r="D24" s="249"/>
      <c r="E24" s="208"/>
      <c r="F24" s="203"/>
      <c r="G24" s="208"/>
      <c r="H24" s="69"/>
      <c r="I24" s="258"/>
      <c r="J24" s="144"/>
      <c r="K24" s="103" t="s">
        <v>17</v>
      </c>
      <c r="L24" s="249"/>
      <c r="M24" s="208"/>
      <c r="N24" s="203"/>
      <c r="O24" s="208"/>
    </row>
    <row r="25" spans="1:15" ht="11.25" customHeight="1">
      <c r="A25" s="261"/>
      <c r="B25" s="179" t="s">
        <v>31</v>
      </c>
      <c r="C25" s="104" t="s">
        <v>10</v>
      </c>
      <c r="D25" s="215">
        <f>'Foglio calcolo'!$P$15</f>
        <v>3</v>
      </c>
      <c r="E25" s="211">
        <f>IF(D25=0,0,D25/(F25+F29))</f>
        <v>0.11538461538461539</v>
      </c>
      <c r="F25" s="206">
        <f>SUM(D25:D28)</f>
        <v>11</v>
      </c>
      <c r="G25" s="211">
        <f>IF(F25=0,0,F25/(F25+F29))</f>
        <v>0.4230769230769231</v>
      </c>
      <c r="H25" s="69"/>
      <c r="I25" s="258"/>
      <c r="J25" s="179" t="s">
        <v>31</v>
      </c>
      <c r="K25" s="104" t="s">
        <v>10</v>
      </c>
      <c r="L25" s="215">
        <f>'Foglio calcolo'!$P$16</f>
        <v>6</v>
      </c>
      <c r="M25" s="211">
        <f>IF(L25=0,0,L25/(N25+N29))</f>
        <v>0.11764705882352941</v>
      </c>
      <c r="N25" s="206">
        <f>SUM(L25:L28)</f>
        <v>23</v>
      </c>
      <c r="O25" s="211">
        <f>IF(N25=0,0,N25/(N25+N29))</f>
        <v>0.45098039215686275</v>
      </c>
    </row>
    <row r="26" spans="1:15" ht="11.25" customHeight="1">
      <c r="A26" s="261"/>
      <c r="B26" s="143"/>
      <c r="C26" s="105" t="s">
        <v>19</v>
      </c>
      <c r="D26" s="247"/>
      <c r="E26" s="210"/>
      <c r="F26" s="205"/>
      <c r="G26" s="210"/>
      <c r="H26" s="69"/>
      <c r="I26" s="258"/>
      <c r="J26" s="143"/>
      <c r="K26" s="105" t="s">
        <v>19</v>
      </c>
      <c r="L26" s="247"/>
      <c r="M26" s="210"/>
      <c r="N26" s="205"/>
      <c r="O26" s="210"/>
    </row>
    <row r="27" spans="1:15" ht="11.25" customHeight="1">
      <c r="A27" s="261"/>
      <c r="B27" s="143"/>
      <c r="C27" s="106" t="s">
        <v>12</v>
      </c>
      <c r="D27" s="247">
        <f>'Foglio calcolo'!$Q$15</f>
        <v>8</v>
      </c>
      <c r="E27" s="210">
        <f>IF(D27=0,0,D27/(F25+F29))</f>
        <v>0.3076923076923077</v>
      </c>
      <c r="F27" s="205"/>
      <c r="G27" s="210"/>
      <c r="H27" s="69"/>
      <c r="I27" s="258"/>
      <c r="J27" s="143"/>
      <c r="K27" s="106" t="s">
        <v>12</v>
      </c>
      <c r="L27" s="247">
        <f>'Foglio calcolo'!$Q$16</f>
        <v>17</v>
      </c>
      <c r="M27" s="210">
        <f>IF(L27=0,0,L27/(N25+N29))</f>
        <v>0.3333333333333333</v>
      </c>
      <c r="N27" s="205"/>
      <c r="O27" s="210"/>
    </row>
    <row r="28" spans="1:15" ht="11.25" customHeight="1">
      <c r="A28" s="261"/>
      <c r="B28" s="143"/>
      <c r="C28" s="105" t="s">
        <v>20</v>
      </c>
      <c r="D28" s="247"/>
      <c r="E28" s="210"/>
      <c r="F28" s="205"/>
      <c r="G28" s="210"/>
      <c r="H28" s="69"/>
      <c r="I28" s="258"/>
      <c r="J28" s="143"/>
      <c r="K28" s="105" t="s">
        <v>20</v>
      </c>
      <c r="L28" s="247"/>
      <c r="M28" s="210"/>
      <c r="N28" s="205"/>
      <c r="O28" s="210"/>
    </row>
    <row r="29" spans="1:15" ht="11.25" customHeight="1" thickBot="1">
      <c r="A29" s="262"/>
      <c r="B29" s="143"/>
      <c r="C29" s="101" t="s">
        <v>14</v>
      </c>
      <c r="D29" s="246">
        <f>'Foglio calcolo'!$R$15</f>
        <v>13</v>
      </c>
      <c r="E29" s="207">
        <f>IF(D29=0,0,D29/(F25+F29))</f>
        <v>0.5</v>
      </c>
      <c r="F29" s="202">
        <f>SUM(D29:D32)</f>
        <v>15</v>
      </c>
      <c r="G29" s="207">
        <f>IF(F29=0,0,F29/(F25+F29))</f>
        <v>0.5769230769230769</v>
      </c>
      <c r="H29" s="69"/>
      <c r="I29" s="259"/>
      <c r="J29" s="143"/>
      <c r="K29" s="101" t="s">
        <v>14</v>
      </c>
      <c r="L29" s="246">
        <f>'Foglio calcolo'!$R$16</f>
        <v>19</v>
      </c>
      <c r="M29" s="207">
        <f>IF(L29=0,0,L29/(N25+N29))</f>
        <v>0.37254901960784315</v>
      </c>
      <c r="N29" s="202">
        <f>SUM(L29:L32)</f>
        <v>28</v>
      </c>
      <c r="O29" s="207">
        <f>IF(N29=0,0,N29/(N25+N29))</f>
        <v>0.5490196078431373</v>
      </c>
    </row>
    <row r="30" spans="1:15" ht="11.25" customHeight="1">
      <c r="A30" s="241">
        <f>'Foglio calcolo'!V15</f>
        <v>540</v>
      </c>
      <c r="B30" s="143"/>
      <c r="C30" s="102" t="s">
        <v>22</v>
      </c>
      <c r="D30" s="246"/>
      <c r="E30" s="207"/>
      <c r="F30" s="202"/>
      <c r="G30" s="207"/>
      <c r="H30" s="69"/>
      <c r="I30" s="241">
        <f>'Foglio calcolo'!V16</f>
        <v>493</v>
      </c>
      <c r="J30" s="143"/>
      <c r="K30" s="102" t="s">
        <v>22</v>
      </c>
      <c r="L30" s="246"/>
      <c r="M30" s="207"/>
      <c r="N30" s="202"/>
      <c r="O30" s="207"/>
    </row>
    <row r="31" spans="1:15" ht="11.25" customHeight="1">
      <c r="A31" s="242"/>
      <c r="B31" s="143"/>
      <c r="C31" s="101" t="s">
        <v>23</v>
      </c>
      <c r="D31" s="244">
        <f>'Foglio calcolo'!$S$15</f>
        <v>2</v>
      </c>
      <c r="E31" s="207">
        <f>IF(D31=0,0,D31/(F25+F29))</f>
        <v>0.07692307692307693</v>
      </c>
      <c r="F31" s="202"/>
      <c r="G31" s="207"/>
      <c r="H31" s="69"/>
      <c r="I31" s="242"/>
      <c r="J31" s="143"/>
      <c r="K31" s="101" t="s">
        <v>23</v>
      </c>
      <c r="L31" s="244">
        <f>'Foglio calcolo'!$S$16</f>
        <v>9</v>
      </c>
      <c r="M31" s="207">
        <f>IF(L31=0,0,L31/(N25+N29))</f>
        <v>0.17647058823529413</v>
      </c>
      <c r="N31" s="202"/>
      <c r="O31" s="207"/>
    </row>
    <row r="32" spans="1:15" ht="11.25" customHeight="1" thickBot="1">
      <c r="A32" s="243"/>
      <c r="B32" s="144"/>
      <c r="C32" s="103" t="s">
        <v>24</v>
      </c>
      <c r="D32" s="245"/>
      <c r="E32" s="208"/>
      <c r="F32" s="203"/>
      <c r="G32" s="208"/>
      <c r="H32" s="69"/>
      <c r="I32" s="243"/>
      <c r="J32" s="144"/>
      <c r="K32" s="103" t="s">
        <v>24</v>
      </c>
      <c r="L32" s="245"/>
      <c r="M32" s="208"/>
      <c r="N32" s="203"/>
      <c r="O32" s="208"/>
    </row>
    <row r="33" spans="1:15" ht="11.25" customHeight="1" thickBot="1">
      <c r="A33" s="69"/>
      <c r="B33" s="69"/>
      <c r="C33" s="120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1.25" customHeight="1">
      <c r="A34" s="254">
        <f>'Foglio calcolo'!B17</f>
        <v>15</v>
      </c>
      <c r="B34" s="142" t="s">
        <v>9</v>
      </c>
      <c r="C34" s="95" t="s">
        <v>10</v>
      </c>
      <c r="D34" s="218">
        <f>'Foglio calcolo'!$D$17</f>
        <v>3</v>
      </c>
      <c r="E34" s="154">
        <f>IF(D34=0,0,D34/(F34+F38))</f>
        <v>0.1</v>
      </c>
      <c r="F34" s="150">
        <f>SUM(D34:D37)</f>
        <v>18</v>
      </c>
      <c r="G34" s="154">
        <f>IF(F34=0,0,F34/(F34+F38))</f>
        <v>0.6</v>
      </c>
      <c r="H34" s="69"/>
      <c r="I34" s="254">
        <f>'Foglio calcolo'!B18</f>
        <v>16</v>
      </c>
      <c r="J34" s="142" t="s">
        <v>9</v>
      </c>
      <c r="K34" s="95" t="s">
        <v>10</v>
      </c>
      <c r="L34" s="218">
        <f>'Foglio calcolo'!$D$18</f>
        <v>0</v>
      </c>
      <c r="M34" s="154">
        <f>IF(L34=0,0,L34/(N34+N38))</f>
        <v>0</v>
      </c>
      <c r="N34" s="150">
        <f>SUM(L34:L37)</f>
        <v>0</v>
      </c>
      <c r="O34" s="154">
        <f>IF(N34=0,0,N34/(N34+N38))</f>
        <v>0</v>
      </c>
    </row>
    <row r="35" spans="1:15" ht="11.25" customHeight="1">
      <c r="A35" s="255"/>
      <c r="B35" s="143"/>
      <c r="C35" s="96" t="s">
        <v>11</v>
      </c>
      <c r="D35" s="219"/>
      <c r="E35" s="155"/>
      <c r="F35" s="151"/>
      <c r="G35" s="155"/>
      <c r="H35" s="69"/>
      <c r="I35" s="255"/>
      <c r="J35" s="143"/>
      <c r="K35" s="96" t="s">
        <v>11</v>
      </c>
      <c r="L35" s="219"/>
      <c r="M35" s="155"/>
      <c r="N35" s="151"/>
      <c r="O35" s="155"/>
    </row>
    <row r="36" spans="1:15" ht="11.25" customHeight="1" thickBot="1">
      <c r="A36" s="256"/>
      <c r="B36" s="143"/>
      <c r="C36" s="98" t="s">
        <v>12</v>
      </c>
      <c r="D36" s="253">
        <f>'Foglio calcolo'!$E$17</f>
        <v>15</v>
      </c>
      <c r="E36" s="155">
        <f>IF(D36=0,0,D36/(F34+F38))</f>
        <v>0.5</v>
      </c>
      <c r="F36" s="151"/>
      <c r="G36" s="155"/>
      <c r="H36" s="69"/>
      <c r="I36" s="256"/>
      <c r="J36" s="143"/>
      <c r="K36" s="98" t="s">
        <v>12</v>
      </c>
      <c r="L36" s="253">
        <f>'Foglio calcolo'!$E$18</f>
        <v>0</v>
      </c>
      <c r="M36" s="155">
        <f>IF(L36=0,0,L36/(N34+N38))</f>
        <v>0</v>
      </c>
      <c r="N36" s="151"/>
      <c r="O36" s="155"/>
    </row>
    <row r="37" spans="1:15" ht="11.25" customHeight="1">
      <c r="A37" s="257" t="str">
        <f>'Foglio calcolo'!C17</f>
        <v>DAVIDE BARBIERI</v>
      </c>
      <c r="B37" s="143"/>
      <c r="C37" s="96" t="s">
        <v>13</v>
      </c>
      <c r="D37" s="221"/>
      <c r="E37" s="155"/>
      <c r="F37" s="151"/>
      <c r="G37" s="155"/>
      <c r="H37" s="69"/>
      <c r="I37" s="257">
        <f>'Foglio calcolo'!C18</f>
        <v>0</v>
      </c>
      <c r="J37" s="143"/>
      <c r="K37" s="96" t="s">
        <v>13</v>
      </c>
      <c r="L37" s="221"/>
      <c r="M37" s="155"/>
      <c r="N37" s="151"/>
      <c r="O37" s="155"/>
    </row>
    <row r="38" spans="1:15" ht="11.25" customHeight="1">
      <c r="A38" s="258"/>
      <c r="B38" s="143"/>
      <c r="C38" s="101" t="s">
        <v>14</v>
      </c>
      <c r="D38" s="165">
        <f>'Foglio calcolo'!$F$17</f>
        <v>6</v>
      </c>
      <c r="E38" s="207">
        <f>IF(D38=0,0,D38/(F34+F38))</f>
        <v>0.2</v>
      </c>
      <c r="F38" s="202">
        <f>SUM(D38:D41)</f>
        <v>12</v>
      </c>
      <c r="G38" s="207">
        <f>IF(F38=0,0,F38/(F34+F38))</f>
        <v>0.4</v>
      </c>
      <c r="H38" s="69"/>
      <c r="I38" s="258"/>
      <c r="J38" s="143"/>
      <c r="K38" s="101" t="s">
        <v>14</v>
      </c>
      <c r="L38" s="165">
        <f>'Foglio calcolo'!$F$18</f>
        <v>0</v>
      </c>
      <c r="M38" s="207">
        <f>IF(L38=0,0,L38/(N34+N38))</f>
        <v>0</v>
      </c>
      <c r="N38" s="202">
        <f>SUM(L38:L41)</f>
        <v>0</v>
      </c>
      <c r="O38" s="207">
        <f>IF(N38=0,0,N38/(N34+N38))</f>
        <v>0</v>
      </c>
    </row>
    <row r="39" spans="1:15" ht="11.25" customHeight="1">
      <c r="A39" s="258"/>
      <c r="B39" s="143"/>
      <c r="C39" s="102" t="s">
        <v>15</v>
      </c>
      <c r="D39" s="166"/>
      <c r="E39" s="207"/>
      <c r="F39" s="202"/>
      <c r="G39" s="207"/>
      <c r="H39" s="69"/>
      <c r="I39" s="258"/>
      <c r="J39" s="143"/>
      <c r="K39" s="102" t="s">
        <v>15</v>
      </c>
      <c r="L39" s="166"/>
      <c r="M39" s="207"/>
      <c r="N39" s="202"/>
      <c r="O39" s="207"/>
    </row>
    <row r="40" spans="1:15" ht="11.25" customHeight="1">
      <c r="A40" s="258"/>
      <c r="B40" s="143"/>
      <c r="C40" s="101" t="s">
        <v>16</v>
      </c>
      <c r="D40" s="251">
        <f>'Foglio calcolo'!$G$17</f>
        <v>6</v>
      </c>
      <c r="E40" s="207">
        <f>IF(D40=0,0,D40/(F34+F38))</f>
        <v>0.2</v>
      </c>
      <c r="F40" s="202"/>
      <c r="G40" s="207"/>
      <c r="H40" s="69"/>
      <c r="I40" s="258"/>
      <c r="J40" s="143"/>
      <c r="K40" s="101" t="s">
        <v>16</v>
      </c>
      <c r="L40" s="251">
        <f>'Foglio calcolo'!$G$18</f>
        <v>0</v>
      </c>
      <c r="M40" s="207">
        <f>IF(L40=0,0,L40/(N34+N38))</f>
        <v>0</v>
      </c>
      <c r="N40" s="202"/>
      <c r="O40" s="207"/>
    </row>
    <row r="41" spans="1:15" ht="11.25" customHeight="1" thickBot="1">
      <c r="A41" s="258"/>
      <c r="B41" s="144"/>
      <c r="C41" s="103" t="s">
        <v>17</v>
      </c>
      <c r="D41" s="252"/>
      <c r="E41" s="208"/>
      <c r="F41" s="203"/>
      <c r="G41" s="208"/>
      <c r="H41" s="69"/>
      <c r="I41" s="258"/>
      <c r="J41" s="144"/>
      <c r="K41" s="103" t="s">
        <v>17</v>
      </c>
      <c r="L41" s="252"/>
      <c r="M41" s="208"/>
      <c r="N41" s="203"/>
      <c r="O41" s="208"/>
    </row>
    <row r="42" spans="1:15" ht="11.25" customHeight="1">
      <c r="A42" s="258"/>
      <c r="B42" s="142" t="s">
        <v>18</v>
      </c>
      <c r="C42" s="104" t="s">
        <v>10</v>
      </c>
      <c r="D42" s="218">
        <f>'Foglio calcolo'!$H$17</f>
        <v>0</v>
      </c>
      <c r="E42" s="154">
        <f>IF(D42=0,0,D42/(F42+F46))</f>
        <v>0</v>
      </c>
      <c r="F42" s="150">
        <f>SUM(D42:D45)</f>
        <v>12</v>
      </c>
      <c r="G42" s="154">
        <f>IF(F42=0,0,F42/(F42+F46))</f>
        <v>0.5714285714285714</v>
      </c>
      <c r="H42" s="69"/>
      <c r="I42" s="258"/>
      <c r="J42" s="142" t="s">
        <v>18</v>
      </c>
      <c r="K42" s="104" t="s">
        <v>10</v>
      </c>
      <c r="L42" s="218">
        <f>'Foglio calcolo'!$H$18</f>
        <v>0</v>
      </c>
      <c r="M42" s="154">
        <f>IF(L42=0,0,L42/(N42+N46))</f>
        <v>0</v>
      </c>
      <c r="N42" s="150">
        <f>SUM(L42:L45)</f>
        <v>0</v>
      </c>
      <c r="O42" s="154">
        <f>IF(N42=0,0,N42/(N42+N46))</f>
        <v>0</v>
      </c>
    </row>
    <row r="43" spans="1:15" ht="11.25" customHeight="1">
      <c r="A43" s="258"/>
      <c r="B43" s="143"/>
      <c r="C43" s="105" t="s">
        <v>19</v>
      </c>
      <c r="D43" s="219"/>
      <c r="E43" s="155"/>
      <c r="F43" s="151"/>
      <c r="G43" s="155"/>
      <c r="H43" s="69"/>
      <c r="I43" s="258"/>
      <c r="J43" s="143"/>
      <c r="K43" s="105" t="s">
        <v>19</v>
      </c>
      <c r="L43" s="219"/>
      <c r="M43" s="155"/>
      <c r="N43" s="151"/>
      <c r="O43" s="155"/>
    </row>
    <row r="44" spans="1:15" ht="11.25" customHeight="1">
      <c r="A44" s="258"/>
      <c r="B44" s="143"/>
      <c r="C44" s="106" t="s">
        <v>12</v>
      </c>
      <c r="D44" s="253">
        <f>'Foglio calcolo'!$I$17</f>
        <v>12</v>
      </c>
      <c r="E44" s="155">
        <f>IF(D44=0,0,D44/(F42+F46))</f>
        <v>0.5714285714285714</v>
      </c>
      <c r="F44" s="151"/>
      <c r="G44" s="155"/>
      <c r="H44" s="69"/>
      <c r="I44" s="258"/>
      <c r="J44" s="143"/>
      <c r="K44" s="106" t="s">
        <v>12</v>
      </c>
      <c r="L44" s="253">
        <f>'Foglio calcolo'!$I$18</f>
        <v>0</v>
      </c>
      <c r="M44" s="155">
        <f>IF(L44=0,0,L44/(N42+N46))</f>
        <v>0</v>
      </c>
      <c r="N44" s="151"/>
      <c r="O44" s="155"/>
    </row>
    <row r="45" spans="1:15" ht="11.25" customHeight="1">
      <c r="A45" s="258"/>
      <c r="B45" s="143"/>
      <c r="C45" s="105" t="s">
        <v>20</v>
      </c>
      <c r="D45" s="221"/>
      <c r="E45" s="155"/>
      <c r="F45" s="151"/>
      <c r="G45" s="155"/>
      <c r="H45" s="69"/>
      <c r="I45" s="258"/>
      <c r="J45" s="143"/>
      <c r="K45" s="105" t="s">
        <v>20</v>
      </c>
      <c r="L45" s="221"/>
      <c r="M45" s="155"/>
      <c r="N45" s="151"/>
      <c r="O45" s="155"/>
    </row>
    <row r="46" spans="1:15" ht="11.25" customHeight="1">
      <c r="A46" s="258"/>
      <c r="B46" s="143"/>
      <c r="C46" s="101" t="s">
        <v>21</v>
      </c>
      <c r="D46" s="165">
        <f>'Foglio calcolo'!$J$17</f>
        <v>8</v>
      </c>
      <c r="E46" s="207">
        <f>IF(D46=0,0,D46/(F42+F46))</f>
        <v>0.38095238095238093</v>
      </c>
      <c r="F46" s="202">
        <f>SUM(D46:D49)</f>
        <v>9</v>
      </c>
      <c r="G46" s="207">
        <f>IF(F46=0,0,F46/(F42+F46))</f>
        <v>0.42857142857142855</v>
      </c>
      <c r="H46" s="69"/>
      <c r="I46" s="258"/>
      <c r="J46" s="143"/>
      <c r="K46" s="101" t="s">
        <v>21</v>
      </c>
      <c r="L46" s="165">
        <f>'Foglio calcolo'!$J$18</f>
        <v>0</v>
      </c>
      <c r="M46" s="207">
        <f>IF(L46=0,0,L46/(N42+N46))</f>
        <v>0</v>
      </c>
      <c r="N46" s="202">
        <f>SUM(L46:L49)</f>
        <v>0</v>
      </c>
      <c r="O46" s="207">
        <f>IF(N46=0,0,N46/(N42+N46))</f>
        <v>0</v>
      </c>
    </row>
    <row r="47" spans="1:15" ht="11.25" customHeight="1">
      <c r="A47" s="258"/>
      <c r="B47" s="143"/>
      <c r="C47" s="102" t="s">
        <v>22</v>
      </c>
      <c r="D47" s="166"/>
      <c r="E47" s="207"/>
      <c r="F47" s="202"/>
      <c r="G47" s="207"/>
      <c r="H47" s="69"/>
      <c r="I47" s="258"/>
      <c r="J47" s="143"/>
      <c r="K47" s="102" t="s">
        <v>22</v>
      </c>
      <c r="L47" s="166"/>
      <c r="M47" s="207"/>
      <c r="N47" s="202"/>
      <c r="O47" s="207"/>
    </row>
    <row r="48" spans="1:15" ht="11.25" customHeight="1">
      <c r="A48" s="258"/>
      <c r="B48" s="143"/>
      <c r="C48" s="101" t="s">
        <v>23</v>
      </c>
      <c r="D48" s="251">
        <f>'Foglio calcolo'!$K$17</f>
        <v>1</v>
      </c>
      <c r="E48" s="207">
        <f>IF(D48=0,0,D48/(F42+F46))</f>
        <v>0.047619047619047616</v>
      </c>
      <c r="F48" s="202"/>
      <c r="G48" s="207"/>
      <c r="H48" s="69"/>
      <c r="I48" s="258"/>
      <c r="J48" s="143"/>
      <c r="K48" s="101" t="s">
        <v>23</v>
      </c>
      <c r="L48" s="251">
        <f>'Foglio calcolo'!$K$18</f>
        <v>0</v>
      </c>
      <c r="M48" s="207">
        <f>IF(L48=0,0,L48/(N42+N46))</f>
        <v>0</v>
      </c>
      <c r="N48" s="202"/>
      <c r="O48" s="207"/>
    </row>
    <row r="49" spans="1:15" ht="11.25" customHeight="1" thickBot="1">
      <c r="A49" s="258"/>
      <c r="B49" s="144"/>
      <c r="C49" s="103" t="s">
        <v>24</v>
      </c>
      <c r="D49" s="252"/>
      <c r="E49" s="208"/>
      <c r="F49" s="203"/>
      <c r="G49" s="208"/>
      <c r="H49" s="69"/>
      <c r="I49" s="258"/>
      <c r="J49" s="144"/>
      <c r="K49" s="103" t="s">
        <v>24</v>
      </c>
      <c r="L49" s="252"/>
      <c r="M49" s="208"/>
      <c r="N49" s="203"/>
      <c r="O49" s="208"/>
    </row>
    <row r="50" spans="1:15" ht="11.25" customHeight="1">
      <c r="A50" s="258"/>
      <c r="B50" s="142" t="s">
        <v>25</v>
      </c>
      <c r="C50" s="104" t="s">
        <v>26</v>
      </c>
      <c r="D50" s="250">
        <f>'Foglio calcolo'!$L$17</f>
        <v>2</v>
      </c>
      <c r="E50" s="209">
        <f>IF(D50=0,0,D50/(F50+F54))</f>
        <v>0.1111111111111111</v>
      </c>
      <c r="F50" s="204">
        <f>SUM(D50:D53)</f>
        <v>12</v>
      </c>
      <c r="G50" s="209">
        <f>IF(F50=0,0,F50/(F50+F54))</f>
        <v>0.6666666666666666</v>
      </c>
      <c r="H50" s="69"/>
      <c r="I50" s="258"/>
      <c r="J50" s="142" t="s">
        <v>25</v>
      </c>
      <c r="K50" s="104" t="s">
        <v>26</v>
      </c>
      <c r="L50" s="250">
        <f>'Foglio calcolo'!$L$18</f>
        <v>0</v>
      </c>
      <c r="M50" s="209">
        <f>IF(L50=0,0,L50/(N50+N54))</f>
        <v>0</v>
      </c>
      <c r="N50" s="204">
        <f>SUM(L50:L53)</f>
        <v>0</v>
      </c>
      <c r="O50" s="209">
        <f>IF(N50=0,0,N50/(N50+N54))</f>
        <v>0</v>
      </c>
    </row>
    <row r="51" spans="1:15" ht="11.25" customHeight="1">
      <c r="A51" s="258"/>
      <c r="B51" s="143"/>
      <c r="C51" s="105" t="s">
        <v>11</v>
      </c>
      <c r="D51" s="247"/>
      <c r="E51" s="210"/>
      <c r="F51" s="205"/>
      <c r="G51" s="210"/>
      <c r="H51" s="69"/>
      <c r="I51" s="258"/>
      <c r="J51" s="143"/>
      <c r="K51" s="105" t="s">
        <v>11</v>
      </c>
      <c r="L51" s="247"/>
      <c r="M51" s="210"/>
      <c r="N51" s="205"/>
      <c r="O51" s="210"/>
    </row>
    <row r="52" spans="1:15" ht="11.25" customHeight="1">
      <c r="A52" s="258"/>
      <c r="B52" s="143"/>
      <c r="C52" s="106" t="s">
        <v>12</v>
      </c>
      <c r="D52" s="247">
        <f>'Foglio calcolo'!$M$17</f>
        <v>10</v>
      </c>
      <c r="E52" s="210">
        <f>IF(D52=0,0,D52/(F50+F54))</f>
        <v>0.5555555555555556</v>
      </c>
      <c r="F52" s="205"/>
      <c r="G52" s="210"/>
      <c r="H52" s="69"/>
      <c r="I52" s="258"/>
      <c r="J52" s="143"/>
      <c r="K52" s="106" t="s">
        <v>12</v>
      </c>
      <c r="L52" s="247">
        <f>'Foglio calcolo'!$M$18</f>
        <v>0</v>
      </c>
      <c r="M52" s="210">
        <f>IF(L52=0,0,L52/(N50+N54))</f>
        <v>0</v>
      </c>
      <c r="N52" s="205"/>
      <c r="O52" s="210"/>
    </row>
    <row r="53" spans="1:15" ht="11.25" customHeight="1">
      <c r="A53" s="258"/>
      <c r="B53" s="143"/>
      <c r="C53" s="105" t="s">
        <v>27</v>
      </c>
      <c r="D53" s="247"/>
      <c r="E53" s="210"/>
      <c r="F53" s="205"/>
      <c r="G53" s="210"/>
      <c r="H53" s="69"/>
      <c r="I53" s="258"/>
      <c r="J53" s="143"/>
      <c r="K53" s="105" t="s">
        <v>27</v>
      </c>
      <c r="L53" s="247"/>
      <c r="M53" s="210"/>
      <c r="N53" s="205"/>
      <c r="O53" s="210"/>
    </row>
    <row r="54" spans="1:15" ht="11.25" customHeight="1">
      <c r="A54" s="258"/>
      <c r="B54" s="143"/>
      <c r="C54" s="101" t="s">
        <v>28</v>
      </c>
      <c r="D54" s="246">
        <f>'Foglio calcolo'!$N$17</f>
        <v>1</v>
      </c>
      <c r="E54" s="207">
        <f>IF(D54=0,0,D54/(F50+F54))</f>
        <v>0.05555555555555555</v>
      </c>
      <c r="F54" s="202">
        <f>SUM(D54:D57)</f>
        <v>6</v>
      </c>
      <c r="G54" s="207">
        <f>IF(F54=0,0,F54/(F50+F54))</f>
        <v>0.3333333333333333</v>
      </c>
      <c r="H54" s="69"/>
      <c r="I54" s="258"/>
      <c r="J54" s="143"/>
      <c r="K54" s="101" t="s">
        <v>28</v>
      </c>
      <c r="L54" s="246">
        <f>'Foglio calcolo'!$N$18</f>
        <v>0</v>
      </c>
      <c r="M54" s="207">
        <f>IF(L54=0,0,L54/(N50+N54))</f>
        <v>0</v>
      </c>
      <c r="N54" s="202">
        <f>SUM(L54:L57)</f>
        <v>0</v>
      </c>
      <c r="O54" s="207">
        <f>IF(N54=0,0,N54/(N50+N54))</f>
        <v>0</v>
      </c>
    </row>
    <row r="55" spans="1:15" ht="11.25" customHeight="1">
      <c r="A55" s="258"/>
      <c r="B55" s="143"/>
      <c r="C55" s="102" t="s">
        <v>29</v>
      </c>
      <c r="D55" s="246"/>
      <c r="E55" s="207"/>
      <c r="F55" s="202"/>
      <c r="G55" s="207"/>
      <c r="H55" s="69"/>
      <c r="I55" s="258"/>
      <c r="J55" s="143"/>
      <c r="K55" s="102" t="s">
        <v>29</v>
      </c>
      <c r="L55" s="246"/>
      <c r="M55" s="207"/>
      <c r="N55" s="202"/>
      <c r="O55" s="207"/>
    </row>
    <row r="56" spans="1:15" ht="11.25" customHeight="1">
      <c r="A56" s="258"/>
      <c r="B56" s="143"/>
      <c r="C56" s="101" t="s">
        <v>30</v>
      </c>
      <c r="D56" s="248">
        <f>'Foglio calcolo'!$O$17</f>
        <v>5</v>
      </c>
      <c r="E56" s="207">
        <f>IF(D56=0,0,D56/(F50+F54))</f>
        <v>0.2777777777777778</v>
      </c>
      <c r="F56" s="202"/>
      <c r="G56" s="207"/>
      <c r="H56" s="69"/>
      <c r="I56" s="258"/>
      <c r="J56" s="143"/>
      <c r="K56" s="101" t="s">
        <v>30</v>
      </c>
      <c r="L56" s="248">
        <f>'Foglio calcolo'!$O$18</f>
        <v>0</v>
      </c>
      <c r="M56" s="207">
        <f>IF(L56=0,0,L56/(N50+N54))</f>
        <v>0</v>
      </c>
      <c r="N56" s="202"/>
      <c r="O56" s="207"/>
    </row>
    <row r="57" spans="1:15" ht="11.25" customHeight="1" thickBot="1">
      <c r="A57" s="258"/>
      <c r="B57" s="144"/>
      <c r="C57" s="103" t="s">
        <v>17</v>
      </c>
      <c r="D57" s="249"/>
      <c r="E57" s="208"/>
      <c r="F57" s="203"/>
      <c r="G57" s="208"/>
      <c r="H57" s="69"/>
      <c r="I57" s="258"/>
      <c r="J57" s="144"/>
      <c r="K57" s="103" t="s">
        <v>17</v>
      </c>
      <c r="L57" s="249"/>
      <c r="M57" s="208"/>
      <c r="N57" s="203"/>
      <c r="O57" s="208"/>
    </row>
    <row r="58" spans="1:15" ht="11.25" customHeight="1">
      <c r="A58" s="258"/>
      <c r="B58" s="179" t="s">
        <v>31</v>
      </c>
      <c r="C58" s="104" t="s">
        <v>10</v>
      </c>
      <c r="D58" s="215">
        <f>'Foglio calcolo'!$P$17</f>
        <v>5</v>
      </c>
      <c r="E58" s="211">
        <f>IF(D58=0,0,D58/(F58+F62))</f>
        <v>0.1724137931034483</v>
      </c>
      <c r="F58" s="206">
        <f>SUM(D58:D61)</f>
        <v>12</v>
      </c>
      <c r="G58" s="211">
        <f>IF(F58=0,0,F58/(F58+F62))</f>
        <v>0.41379310344827586</v>
      </c>
      <c r="H58" s="69"/>
      <c r="I58" s="258"/>
      <c r="J58" s="179" t="s">
        <v>31</v>
      </c>
      <c r="K58" s="104" t="s">
        <v>10</v>
      </c>
      <c r="L58" s="215">
        <f>'Foglio calcolo'!$P$18</f>
        <v>0</v>
      </c>
      <c r="M58" s="211">
        <f>IF(L58=0,0,L58/(N58+N62))</f>
        <v>0</v>
      </c>
      <c r="N58" s="206">
        <f>SUM(L58:L61)</f>
        <v>0</v>
      </c>
      <c r="O58" s="211">
        <f>IF(N58=0,0,N58/(N58+N62))</f>
        <v>0</v>
      </c>
    </row>
    <row r="59" spans="1:15" ht="11.25" customHeight="1">
      <c r="A59" s="258"/>
      <c r="B59" s="143"/>
      <c r="C59" s="105" t="s">
        <v>19</v>
      </c>
      <c r="D59" s="247"/>
      <c r="E59" s="210"/>
      <c r="F59" s="205"/>
      <c r="G59" s="210"/>
      <c r="H59" s="69"/>
      <c r="I59" s="258"/>
      <c r="J59" s="143"/>
      <c r="K59" s="105" t="s">
        <v>19</v>
      </c>
      <c r="L59" s="247"/>
      <c r="M59" s="210"/>
      <c r="N59" s="205"/>
      <c r="O59" s="210"/>
    </row>
    <row r="60" spans="1:15" ht="11.25" customHeight="1">
      <c r="A60" s="258"/>
      <c r="B60" s="143"/>
      <c r="C60" s="106" t="s">
        <v>12</v>
      </c>
      <c r="D60" s="247">
        <f>'Foglio calcolo'!$Q$17</f>
        <v>7</v>
      </c>
      <c r="E60" s="210">
        <f>IF(D60=0,0,D60/(F58+F62))</f>
        <v>0.2413793103448276</v>
      </c>
      <c r="F60" s="205"/>
      <c r="G60" s="210"/>
      <c r="H60" s="69"/>
      <c r="I60" s="258"/>
      <c r="J60" s="143"/>
      <c r="K60" s="106" t="s">
        <v>12</v>
      </c>
      <c r="L60" s="247">
        <f>'Foglio calcolo'!$Q$18</f>
        <v>0</v>
      </c>
      <c r="M60" s="210">
        <f>IF(L60=0,0,L60/(N58+N62))</f>
        <v>0</v>
      </c>
      <c r="N60" s="205"/>
      <c r="O60" s="210"/>
    </row>
    <row r="61" spans="1:15" ht="11.25" customHeight="1">
      <c r="A61" s="258"/>
      <c r="B61" s="143"/>
      <c r="C61" s="105" t="s">
        <v>20</v>
      </c>
      <c r="D61" s="247"/>
      <c r="E61" s="210"/>
      <c r="F61" s="205"/>
      <c r="G61" s="210"/>
      <c r="H61" s="69"/>
      <c r="I61" s="258"/>
      <c r="J61" s="143"/>
      <c r="K61" s="105" t="s">
        <v>20</v>
      </c>
      <c r="L61" s="247"/>
      <c r="M61" s="210"/>
      <c r="N61" s="205"/>
      <c r="O61" s="210"/>
    </row>
    <row r="62" spans="1:15" ht="11.25" customHeight="1" thickBot="1">
      <c r="A62" s="259"/>
      <c r="B62" s="143"/>
      <c r="C62" s="101" t="s">
        <v>14</v>
      </c>
      <c r="D62" s="246">
        <f>'Foglio calcolo'!$R$17</f>
        <v>12</v>
      </c>
      <c r="E62" s="207">
        <f>IF(D62=0,0,D62/(F58+F62))</f>
        <v>0.41379310344827586</v>
      </c>
      <c r="F62" s="202">
        <f>SUM(D62:D65)</f>
        <v>17</v>
      </c>
      <c r="G62" s="207">
        <f>IF(F62=0,0,F62/(F58+F62))</f>
        <v>0.5862068965517241</v>
      </c>
      <c r="H62" s="69"/>
      <c r="I62" s="259"/>
      <c r="J62" s="143"/>
      <c r="K62" s="101" t="s">
        <v>14</v>
      </c>
      <c r="L62" s="246">
        <f>'Foglio calcolo'!$R$18</f>
        <v>0</v>
      </c>
      <c r="M62" s="207">
        <f>IF(L62=0,0,L62/(N58+N62))</f>
        <v>0</v>
      </c>
      <c r="N62" s="202">
        <f>SUM(L62:L65)</f>
        <v>0</v>
      </c>
      <c r="O62" s="207">
        <f>IF(N62=0,0,N62/(N58+N62))</f>
        <v>0</v>
      </c>
    </row>
    <row r="63" spans="1:15" ht="11.25" customHeight="1">
      <c r="A63" s="241">
        <f>'Foglio calcolo'!V17</f>
        <v>330</v>
      </c>
      <c r="B63" s="143"/>
      <c r="C63" s="102" t="s">
        <v>22</v>
      </c>
      <c r="D63" s="246"/>
      <c r="E63" s="207"/>
      <c r="F63" s="202"/>
      <c r="G63" s="207"/>
      <c r="H63" s="69"/>
      <c r="I63" s="241">
        <f>'Foglio calcolo'!V18</f>
        <v>0</v>
      </c>
      <c r="J63" s="143"/>
      <c r="K63" s="102" t="s">
        <v>22</v>
      </c>
      <c r="L63" s="246"/>
      <c r="M63" s="207"/>
      <c r="N63" s="202"/>
      <c r="O63" s="207"/>
    </row>
    <row r="64" spans="1:15" ht="11.25" customHeight="1">
      <c r="A64" s="242"/>
      <c r="B64" s="143"/>
      <c r="C64" s="101" t="s">
        <v>23</v>
      </c>
      <c r="D64" s="244">
        <f>'Foglio calcolo'!$S$17</f>
        <v>5</v>
      </c>
      <c r="E64" s="207">
        <f>IF(D64=0,0,D64/(F58+F62))</f>
        <v>0.1724137931034483</v>
      </c>
      <c r="F64" s="202"/>
      <c r="G64" s="207"/>
      <c r="H64" s="69"/>
      <c r="I64" s="242"/>
      <c r="J64" s="143"/>
      <c r="K64" s="101" t="s">
        <v>23</v>
      </c>
      <c r="L64" s="244">
        <f>'Foglio calcolo'!$S$18</f>
        <v>0</v>
      </c>
      <c r="M64" s="207">
        <f>IF(L64=0,0,L64/(N58+N62))</f>
        <v>0</v>
      </c>
      <c r="N64" s="202"/>
      <c r="O64" s="207"/>
    </row>
    <row r="65" spans="1:15" ht="11.25" customHeight="1" thickBot="1">
      <c r="A65" s="243"/>
      <c r="B65" s="144"/>
      <c r="C65" s="103" t="s">
        <v>24</v>
      </c>
      <c r="D65" s="245"/>
      <c r="E65" s="208"/>
      <c r="F65" s="203"/>
      <c r="G65" s="208"/>
      <c r="H65" s="69"/>
      <c r="I65" s="243"/>
      <c r="J65" s="144"/>
      <c r="K65" s="103" t="s">
        <v>24</v>
      </c>
      <c r="L65" s="245"/>
      <c r="M65" s="208"/>
      <c r="N65" s="203"/>
      <c r="O65" s="208"/>
    </row>
    <row r="67" ht="11.25" customHeight="1">
      <c r="K67" s="121"/>
    </row>
  </sheetData>
  <sheetProtection password="F4DA" sheet="1" objects="1" scenarios="1"/>
  <mergeCells count="220">
    <mergeCell ref="A1:A3"/>
    <mergeCell ref="B1:B8"/>
    <mergeCell ref="D1:D2"/>
    <mergeCell ref="E1:E2"/>
    <mergeCell ref="D3:D4"/>
    <mergeCell ref="E3:E4"/>
    <mergeCell ref="A4:A29"/>
    <mergeCell ref="D5:D6"/>
    <mergeCell ref="E5:E6"/>
    <mergeCell ref="D7:D8"/>
    <mergeCell ref="F1:F4"/>
    <mergeCell ref="G1:G4"/>
    <mergeCell ref="I1:I3"/>
    <mergeCell ref="J1:J8"/>
    <mergeCell ref="I4:I29"/>
    <mergeCell ref="F5:F8"/>
    <mergeCell ref="G5:G8"/>
    <mergeCell ref="G17:G20"/>
    <mergeCell ref="J17:J24"/>
    <mergeCell ref="G21:G24"/>
    <mergeCell ref="L1:L2"/>
    <mergeCell ref="M1:M2"/>
    <mergeCell ref="N1:N4"/>
    <mergeCell ref="O1:O4"/>
    <mergeCell ref="L3:L4"/>
    <mergeCell ref="M3:M4"/>
    <mergeCell ref="L5:L6"/>
    <mergeCell ref="M5:M6"/>
    <mergeCell ref="N5:N8"/>
    <mergeCell ref="O5:O8"/>
    <mergeCell ref="E7:E8"/>
    <mergeCell ref="L7:L8"/>
    <mergeCell ref="M7:M8"/>
    <mergeCell ref="B9:B16"/>
    <mergeCell ref="D9:D10"/>
    <mergeCell ref="E9:E10"/>
    <mergeCell ref="F9:F12"/>
    <mergeCell ref="G9:G12"/>
    <mergeCell ref="J9:J16"/>
    <mergeCell ref="L9:L10"/>
    <mergeCell ref="M9:M10"/>
    <mergeCell ref="N9:N12"/>
    <mergeCell ref="O9:O12"/>
    <mergeCell ref="D11:D12"/>
    <mergeCell ref="E11:E12"/>
    <mergeCell ref="L11:L12"/>
    <mergeCell ref="M11:M12"/>
    <mergeCell ref="D13:D14"/>
    <mergeCell ref="E13:E14"/>
    <mergeCell ref="F13:F16"/>
    <mergeCell ref="G13:G16"/>
    <mergeCell ref="D15:D16"/>
    <mergeCell ref="E15:E16"/>
    <mergeCell ref="L13:L14"/>
    <mergeCell ref="M13:M14"/>
    <mergeCell ref="N13:N16"/>
    <mergeCell ref="O13:O16"/>
    <mergeCell ref="L15:L16"/>
    <mergeCell ref="M15:M16"/>
    <mergeCell ref="B17:B24"/>
    <mergeCell ref="D17:D18"/>
    <mergeCell ref="E17:E18"/>
    <mergeCell ref="F17:F20"/>
    <mergeCell ref="D19:D20"/>
    <mergeCell ref="E19:E20"/>
    <mergeCell ref="D21:D22"/>
    <mergeCell ref="E21:E22"/>
    <mergeCell ref="F21:F24"/>
    <mergeCell ref="D23:D24"/>
    <mergeCell ref="L17:L18"/>
    <mergeCell ref="M17:M18"/>
    <mergeCell ref="N17:N20"/>
    <mergeCell ref="O17:O20"/>
    <mergeCell ref="L19:L20"/>
    <mergeCell ref="M19:M20"/>
    <mergeCell ref="L21:L22"/>
    <mergeCell ref="M21:M22"/>
    <mergeCell ref="N21:N24"/>
    <mergeCell ref="O21:O24"/>
    <mergeCell ref="E23:E24"/>
    <mergeCell ref="L23:L24"/>
    <mergeCell ref="M23:M24"/>
    <mergeCell ref="B25:B32"/>
    <mergeCell ref="D25:D26"/>
    <mergeCell ref="E25:E26"/>
    <mergeCell ref="F25:F28"/>
    <mergeCell ref="G25:G28"/>
    <mergeCell ref="J25:J32"/>
    <mergeCell ref="L25:L26"/>
    <mergeCell ref="M25:M26"/>
    <mergeCell ref="N25:N28"/>
    <mergeCell ref="O25:O28"/>
    <mergeCell ref="D27:D28"/>
    <mergeCell ref="E27:E28"/>
    <mergeCell ref="L27:L28"/>
    <mergeCell ref="M27:M28"/>
    <mergeCell ref="L29:L30"/>
    <mergeCell ref="M29:M30"/>
    <mergeCell ref="N29:N32"/>
    <mergeCell ref="O29:O32"/>
    <mergeCell ref="L31:L32"/>
    <mergeCell ref="M31:M32"/>
    <mergeCell ref="A30:A32"/>
    <mergeCell ref="I30:I32"/>
    <mergeCell ref="D31:D32"/>
    <mergeCell ref="E31:E32"/>
    <mergeCell ref="D29:D30"/>
    <mergeCell ref="E29:E30"/>
    <mergeCell ref="F29:F32"/>
    <mergeCell ref="G29:G32"/>
    <mergeCell ref="A34:A36"/>
    <mergeCell ref="B34:B41"/>
    <mergeCell ref="D34:D35"/>
    <mergeCell ref="E34:E35"/>
    <mergeCell ref="D36:D37"/>
    <mergeCell ref="E36:E37"/>
    <mergeCell ref="A37:A62"/>
    <mergeCell ref="D38:D39"/>
    <mergeCell ref="E38:E39"/>
    <mergeCell ref="D40:D41"/>
    <mergeCell ref="F34:F37"/>
    <mergeCell ref="G34:G37"/>
    <mergeCell ref="I34:I36"/>
    <mergeCell ref="J34:J41"/>
    <mergeCell ref="I37:I62"/>
    <mergeCell ref="F38:F41"/>
    <mergeCell ref="G38:G41"/>
    <mergeCell ref="G50:G53"/>
    <mergeCell ref="J50:J57"/>
    <mergeCell ref="G54:G57"/>
    <mergeCell ref="L34:L35"/>
    <mergeCell ref="M34:M35"/>
    <mergeCell ref="N34:N37"/>
    <mergeCell ref="O34:O37"/>
    <mergeCell ref="L36:L37"/>
    <mergeCell ref="M36:M37"/>
    <mergeCell ref="L38:L39"/>
    <mergeCell ref="M38:M39"/>
    <mergeCell ref="N38:N41"/>
    <mergeCell ref="O38:O41"/>
    <mergeCell ref="E40:E41"/>
    <mergeCell ref="L40:L41"/>
    <mergeCell ref="M40:M41"/>
    <mergeCell ref="B42:B49"/>
    <mergeCell ref="D42:D43"/>
    <mergeCell ref="E42:E43"/>
    <mergeCell ref="F42:F45"/>
    <mergeCell ref="G42:G45"/>
    <mergeCell ref="J42:J49"/>
    <mergeCell ref="L42:L43"/>
    <mergeCell ref="M42:M43"/>
    <mergeCell ref="N42:N45"/>
    <mergeCell ref="O42:O45"/>
    <mergeCell ref="D44:D45"/>
    <mergeCell ref="E44:E45"/>
    <mergeCell ref="L44:L45"/>
    <mergeCell ref="M44:M45"/>
    <mergeCell ref="D46:D47"/>
    <mergeCell ref="E46:E47"/>
    <mergeCell ref="F46:F49"/>
    <mergeCell ref="G46:G49"/>
    <mergeCell ref="D48:D49"/>
    <mergeCell ref="E48:E49"/>
    <mergeCell ref="L46:L47"/>
    <mergeCell ref="M46:M47"/>
    <mergeCell ref="N46:N49"/>
    <mergeCell ref="O46:O49"/>
    <mergeCell ref="L48:L49"/>
    <mergeCell ref="M48:M49"/>
    <mergeCell ref="B50:B57"/>
    <mergeCell ref="D50:D51"/>
    <mergeCell ref="E50:E51"/>
    <mergeCell ref="F50:F53"/>
    <mergeCell ref="D52:D53"/>
    <mergeCell ref="E52:E53"/>
    <mergeCell ref="D54:D55"/>
    <mergeCell ref="E54:E55"/>
    <mergeCell ref="F54:F57"/>
    <mergeCell ref="D56:D57"/>
    <mergeCell ref="L50:L51"/>
    <mergeCell ref="M50:M51"/>
    <mergeCell ref="N50:N53"/>
    <mergeCell ref="O50:O53"/>
    <mergeCell ref="L52:L53"/>
    <mergeCell ref="M52:M53"/>
    <mergeCell ref="L54:L55"/>
    <mergeCell ref="M54:M55"/>
    <mergeCell ref="N54:N57"/>
    <mergeCell ref="O54:O57"/>
    <mergeCell ref="E56:E57"/>
    <mergeCell ref="L56:L57"/>
    <mergeCell ref="M56:M57"/>
    <mergeCell ref="B58:B65"/>
    <mergeCell ref="D58:D59"/>
    <mergeCell ref="E58:E59"/>
    <mergeCell ref="F58:F61"/>
    <mergeCell ref="G58:G61"/>
    <mergeCell ref="J58:J65"/>
    <mergeCell ref="L58:L59"/>
    <mergeCell ref="M58:M59"/>
    <mergeCell ref="N58:N61"/>
    <mergeCell ref="O58:O61"/>
    <mergeCell ref="D60:D61"/>
    <mergeCell ref="E60:E61"/>
    <mergeCell ref="L60:L61"/>
    <mergeCell ref="M60:M61"/>
    <mergeCell ref="L62:L63"/>
    <mergeCell ref="M62:M63"/>
    <mergeCell ref="N62:N65"/>
    <mergeCell ref="O62:O65"/>
    <mergeCell ref="L64:L65"/>
    <mergeCell ref="M64:M65"/>
    <mergeCell ref="A63:A65"/>
    <mergeCell ref="I63:I65"/>
    <mergeCell ref="D64:D65"/>
    <mergeCell ref="E64:E65"/>
    <mergeCell ref="D62:D63"/>
    <mergeCell ref="E62:E63"/>
    <mergeCell ref="F62:F65"/>
    <mergeCell ref="G62:G6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Z37"/>
  <sheetViews>
    <sheetView zoomScale="75" zoomScaleNormal="75" workbookViewId="0" topLeftCell="A10">
      <selection activeCell="P21" sqref="P21:S37"/>
    </sheetView>
  </sheetViews>
  <sheetFormatPr defaultColWidth="9.140625" defaultRowHeight="12.75"/>
  <cols>
    <col min="1" max="1" width="16.7109375" style="0" customWidth="1"/>
    <col min="2" max="4" width="5.7109375" style="0" customWidth="1"/>
    <col min="5" max="5" width="1.57421875" style="0" customWidth="1"/>
    <col min="6" max="6" width="16.7109375" style="0" customWidth="1"/>
    <col min="7" max="9" width="5.7109375" style="0" customWidth="1"/>
    <col min="10" max="10" width="1.57421875" style="0" customWidth="1"/>
    <col min="11" max="11" width="16.7109375" style="0" customWidth="1"/>
    <col min="12" max="14" width="5.7109375" style="0" customWidth="1"/>
    <col min="15" max="15" width="1.57421875" style="0" customWidth="1"/>
    <col min="16" max="16" width="16.7109375" style="0" customWidth="1"/>
    <col min="17" max="19" width="5.7109375" style="0" customWidth="1"/>
    <col min="20" max="24" width="6.7109375" style="0" customWidth="1"/>
  </cols>
  <sheetData>
    <row r="1" spans="1:24" s="1" customFormat="1" ht="12.75">
      <c r="A1" s="18" t="s">
        <v>50</v>
      </c>
      <c r="B1" s="266" t="s">
        <v>9</v>
      </c>
      <c r="C1" s="267"/>
      <c r="D1" s="268"/>
      <c r="E1" s="4"/>
      <c r="F1" s="18" t="s">
        <v>50</v>
      </c>
      <c r="G1" s="269" t="s">
        <v>9</v>
      </c>
      <c r="H1" s="270"/>
      <c r="I1" s="271"/>
      <c r="J1" s="4"/>
      <c r="K1" s="18" t="s">
        <v>50</v>
      </c>
      <c r="L1" s="266" t="s">
        <v>51</v>
      </c>
      <c r="M1" s="267"/>
      <c r="N1" s="268"/>
      <c r="O1" s="6"/>
      <c r="P1" s="18" t="s">
        <v>50</v>
      </c>
      <c r="Q1" s="263" t="s">
        <v>51</v>
      </c>
      <c r="R1" s="264"/>
      <c r="S1" s="265"/>
      <c r="T1" s="3"/>
      <c r="U1" s="3"/>
      <c r="V1" s="3"/>
      <c r="W1" s="3"/>
      <c r="X1" s="3"/>
    </row>
    <row r="2" spans="1:26" s="1" customFormat="1" ht="13.5" thickBot="1">
      <c r="A2" s="20"/>
      <c r="B2" s="36" t="s">
        <v>53</v>
      </c>
      <c r="C2" s="37" t="s">
        <v>8</v>
      </c>
      <c r="D2" s="38" t="s">
        <v>7</v>
      </c>
      <c r="E2" s="5"/>
      <c r="F2" s="19"/>
      <c r="G2" s="33" t="s">
        <v>52</v>
      </c>
      <c r="H2" s="34" t="s">
        <v>5</v>
      </c>
      <c r="I2" s="35" t="s">
        <v>6</v>
      </c>
      <c r="J2" s="5"/>
      <c r="K2" s="19"/>
      <c r="L2" s="36" t="s">
        <v>53</v>
      </c>
      <c r="M2" s="37" t="s">
        <v>8</v>
      </c>
      <c r="N2" s="38" t="s">
        <v>7</v>
      </c>
      <c r="O2" s="4"/>
      <c r="P2" s="20"/>
      <c r="Q2" s="33" t="s">
        <v>52</v>
      </c>
      <c r="R2" s="34" t="s">
        <v>5</v>
      </c>
      <c r="S2" s="35" t="s">
        <v>6</v>
      </c>
      <c r="T2" s="2"/>
      <c r="U2" s="2"/>
      <c r="V2" s="2"/>
      <c r="W2" s="2"/>
      <c r="X2" s="2"/>
      <c r="Y2" s="2"/>
      <c r="Z2" s="2"/>
    </row>
    <row r="3" spans="1:19" ht="12.75">
      <c r="A3" s="7" t="str">
        <f>IF('Foglio calcolo'!C14="","-",'Foglio calcolo'!C14)</f>
        <v>MARCO ODOARDI</v>
      </c>
      <c r="B3" s="12">
        <f>Foglio3!$O$38</f>
        <v>0.7419354838709677</v>
      </c>
      <c r="C3" s="14">
        <f>Foglio3!$M$40</f>
        <v>0.1935483870967742</v>
      </c>
      <c r="D3" s="15">
        <f>Foglio3!$M$38</f>
        <v>0.5483870967741935</v>
      </c>
      <c r="F3" s="7" t="str">
        <f>IF('Foglio calcolo'!C6="","-",'Foglio calcolo'!C6)</f>
        <v>FRANCESCA AMADIO</v>
      </c>
      <c r="G3" s="10">
        <f>Foglio1!$O$34</f>
        <v>0.7857142857142857</v>
      </c>
      <c r="H3" s="14">
        <f>Foglio1!$M$34</f>
        <v>0.21428571428571427</v>
      </c>
      <c r="I3" s="15">
        <f>Foglio1!$M$36</f>
        <v>0.5714285714285714</v>
      </c>
      <c r="K3" s="7" t="str">
        <f>IF('Foglio calcolo'!C11="","-",'Foglio calcolo'!C11)</f>
        <v>MONICA FAVARA</v>
      </c>
      <c r="L3" s="12">
        <f>Foglio3!$G$13</f>
        <v>0.7692307692307693</v>
      </c>
      <c r="M3" s="14">
        <f>Foglio3!$E$15</f>
        <v>0.23076923076923078</v>
      </c>
      <c r="N3" s="15">
        <f>Foglio3!$E$13</f>
        <v>0.5384615384615384</v>
      </c>
      <c r="P3" s="7" t="str">
        <f>IF('Foglio calcolo'!C12="","-",'Foglio calcolo'!C12)</f>
        <v>ROBERTO RICCIARDI</v>
      </c>
      <c r="Q3" s="10">
        <f>Foglio3!$O$9</f>
        <v>0.65</v>
      </c>
      <c r="R3" s="14">
        <f>Foglio3!$M$9</f>
        <v>0.1</v>
      </c>
      <c r="S3" s="15">
        <f>Foglio3!$M$11</f>
        <v>0.55</v>
      </c>
    </row>
    <row r="4" spans="1:19" ht="12.75">
      <c r="A4" s="8" t="str">
        <f>IF('Foglio calcolo'!C15="","-",'Foglio calcolo'!C15)</f>
        <v>ELISA PELLAVIO</v>
      </c>
      <c r="B4" s="13">
        <f>Foglio4!$G$5</f>
        <v>0.5384615384615384</v>
      </c>
      <c r="C4" s="16">
        <f>Foglio4!$E$7</f>
        <v>0.1282051282051282</v>
      </c>
      <c r="D4" s="17">
        <f>Foglio4!$E$5</f>
        <v>0.41025641025641024</v>
      </c>
      <c r="F4" s="8" t="str">
        <f>IF('Foglio calcolo'!C13="","-",'Foglio calcolo'!C13)</f>
        <v>GIANMARCO PULGA</v>
      </c>
      <c r="G4" s="11">
        <f>Foglio1!$G$34</f>
        <v>0.6235294117647059</v>
      </c>
      <c r="H4" s="16">
        <f>Foglio3!$E$34</f>
        <v>0.125</v>
      </c>
      <c r="I4" s="17">
        <f>Foglio3!$E$36</f>
        <v>0.4583333333333333</v>
      </c>
      <c r="K4" s="8" t="str">
        <f>IF('Foglio calcolo'!C14="","-",'Foglio calcolo'!C14)</f>
        <v>MARCO ODOARDI</v>
      </c>
      <c r="L4" s="13">
        <f>Foglio3!$O$46</f>
        <v>0.7586206896551724</v>
      </c>
      <c r="M4" s="16">
        <f>Foglio3!$M$48</f>
        <v>0.20689655172413793</v>
      </c>
      <c r="N4" s="17">
        <f>Foglio3!$M$46</f>
        <v>0.5517241379310345</v>
      </c>
      <c r="P4" s="8" t="str">
        <f>IF('Foglio calcolo'!C7="","-",'Foglio calcolo'!C7)</f>
        <v>GABRIELE SOLARO</v>
      </c>
      <c r="Q4" s="11">
        <f>Foglio2!$G$9</f>
        <v>0.5789473684210527</v>
      </c>
      <c r="R4" s="16">
        <f>Foglio2!$E$17</f>
        <v>0.19047619047619047</v>
      </c>
      <c r="S4" s="17">
        <f>Foglio2!$E$19</f>
        <v>0.30952380952380953</v>
      </c>
    </row>
    <row r="5" spans="1:19" ht="12.75">
      <c r="A5" s="8" t="str">
        <f>IF('Foglio calcolo'!C3="","-",'Foglio calcolo'!C3)</f>
        <v>MARCO MAMELI</v>
      </c>
      <c r="B5" s="13">
        <f>Foglio1!G5</f>
        <v>0.5370370370370371</v>
      </c>
      <c r="C5" s="16">
        <f>Foglio1!E7</f>
        <v>0.1111111111111111</v>
      </c>
      <c r="D5" s="17">
        <f>Foglio1!E5</f>
        <v>0.42592592592592593</v>
      </c>
      <c r="F5" s="8" t="str">
        <f>IF('Foglio calcolo'!C5="","-",'Foglio calcolo'!C5)</f>
        <v>CATERINA TREBISONDA</v>
      </c>
      <c r="G5" s="11">
        <f>Foglio1!$G$34</f>
        <v>0.6235294117647059</v>
      </c>
      <c r="H5" s="16">
        <f>Foglio1!$E$34</f>
        <v>0.11764705882352941</v>
      </c>
      <c r="I5" s="17">
        <f>Foglio1!$E$36</f>
        <v>0.5058823529411764</v>
      </c>
      <c r="K5" s="8" t="str">
        <f>IF('Foglio calcolo'!C6="","-",'Foglio calcolo'!C6)</f>
        <v>FRANCESCA AMADIO</v>
      </c>
      <c r="L5" s="13">
        <f>Foglio1!$O$46</f>
        <v>0.7142857142857143</v>
      </c>
      <c r="M5" s="16">
        <f>Foglio1!$M$48</f>
        <v>0.14285714285714285</v>
      </c>
      <c r="N5" s="17">
        <f>Foglio1!$M$46</f>
        <v>0.5714285714285714</v>
      </c>
      <c r="P5" s="8" t="str">
        <f>IF('Foglio calcolo'!C17="","-",'Foglio calcolo'!C17)</f>
        <v>DAVIDE BARBIERI</v>
      </c>
      <c r="Q5" s="11">
        <f>Foglio4!$G$42</f>
        <v>0.5714285714285714</v>
      </c>
      <c r="R5" s="16">
        <f>Foglio4!$E$42</f>
        <v>0</v>
      </c>
      <c r="S5" s="17">
        <f>Foglio4!$E$44</f>
        <v>0.5714285714285714</v>
      </c>
    </row>
    <row r="6" spans="1:19" ht="12.75">
      <c r="A6" s="8" t="str">
        <f>IF('Foglio calcolo'!C12="","-",'Foglio calcolo'!C12)</f>
        <v>ROBERTO RICCIARDI</v>
      </c>
      <c r="B6" s="31">
        <f>Foglio3!$O$5</f>
        <v>0.5294117647058824</v>
      </c>
      <c r="C6" s="25">
        <f>Foglio3!$M$7</f>
        <v>0.20588235294117646</v>
      </c>
      <c r="D6" s="26">
        <f>Foglio3!$M$5</f>
        <v>0.3235294117647059</v>
      </c>
      <c r="F6" s="8" t="str">
        <f>IF('Foglio calcolo'!C17="","-",'Foglio calcolo'!C17)</f>
        <v>DAVIDE BARBIERI</v>
      </c>
      <c r="G6" s="24">
        <f>Foglio4!$G$34</f>
        <v>0.6</v>
      </c>
      <c r="H6" s="25">
        <f>Foglio4!$E$34</f>
        <v>0.1</v>
      </c>
      <c r="I6" s="26">
        <f>Foglio4!$E$36</f>
        <v>0.5</v>
      </c>
      <c r="K6" s="8" t="str">
        <f>IF('Foglio calcolo'!C5="","-",'Foglio calcolo'!C5)</f>
        <v>CATERINA TREBISONDA</v>
      </c>
      <c r="L6" s="31">
        <f>Foglio1!$G$46</f>
        <v>0.7045454545454546</v>
      </c>
      <c r="M6" s="25">
        <f>Foglio1!$E$48</f>
        <v>0.29545454545454547</v>
      </c>
      <c r="N6" s="26">
        <f>Foglio1!$E$46</f>
        <v>0.4090909090909091</v>
      </c>
      <c r="P6" s="8" t="str">
        <f>IF('Foglio calcolo'!C4="","-",'Foglio calcolo'!C4)</f>
        <v>MONICA BONORI</v>
      </c>
      <c r="Q6" s="24">
        <f>Foglio1!$O$9</f>
        <v>0.5</v>
      </c>
      <c r="R6" s="25">
        <f>Foglio1!$M$9</f>
        <v>0.25</v>
      </c>
      <c r="S6" s="26">
        <f>Foglio1!$M$11</f>
        <v>0.25</v>
      </c>
    </row>
    <row r="7" spans="1:19" ht="12.75">
      <c r="A7" s="8" t="str">
        <f>IF('Foglio calcolo'!C4="","-",'Foglio calcolo'!C4)</f>
        <v>MONICA BONORI</v>
      </c>
      <c r="B7" s="13">
        <f>Foglio1!$O$5</f>
        <v>0.5</v>
      </c>
      <c r="C7" s="16">
        <f>Foglio1!$M$7</f>
        <v>0.16666666666666666</v>
      </c>
      <c r="D7" s="17">
        <f>Foglio1!$M$5</f>
        <v>0.3333333333333333</v>
      </c>
      <c r="F7" s="8" t="str">
        <f>IF('Foglio calcolo'!C7="","-",'Foglio calcolo'!C7)</f>
        <v>GABRIELE SOLARO</v>
      </c>
      <c r="G7" s="11">
        <f>Foglio2!$G$1</f>
        <v>0.6</v>
      </c>
      <c r="H7" s="16">
        <f>Foglio2!$E$1</f>
        <v>0.03333333333333333</v>
      </c>
      <c r="I7" s="17">
        <f>Foglio2!$E$3</f>
        <v>0.5666666666666667</v>
      </c>
      <c r="K7" s="8" t="str">
        <f>IF('Foglio calcolo'!C3="","-",'Foglio calcolo'!C3)</f>
        <v>MARCO MAMELI</v>
      </c>
      <c r="L7" s="13">
        <f>Foglio1!$G$13</f>
        <v>0.673469387755102</v>
      </c>
      <c r="M7" s="16">
        <f>Foglio1!$E$15</f>
        <v>0.30612244897959184</v>
      </c>
      <c r="N7" s="17">
        <f>Foglio1!$E$13</f>
        <v>0.3673469387755102</v>
      </c>
      <c r="P7" s="8" t="str">
        <f>IF('Foglio calcolo'!C8="","-",'Foglio calcolo'!C8)</f>
        <v>SILVIA STEFANINI</v>
      </c>
      <c r="Q7" s="11">
        <f>Foglio2!$O$9</f>
        <v>0.5</v>
      </c>
      <c r="R7" s="16">
        <f>Foglio2!$M$9</f>
        <v>0.11538461538461539</v>
      </c>
      <c r="S7" s="17">
        <f>Foglio2!$M$11</f>
        <v>0.38461538461538464</v>
      </c>
    </row>
    <row r="8" spans="1:19" ht="12.75">
      <c r="A8" s="8" t="str">
        <f>IF('Foglio calcolo'!C8="","-",'Foglio calcolo'!C8)</f>
        <v>SILVIA STEFANINI</v>
      </c>
      <c r="B8" s="13">
        <f>Foglio2!$O$5</f>
        <v>0.47761194029850745</v>
      </c>
      <c r="C8" s="16">
        <f>Foglio2!$M$7</f>
        <v>0.2537313432835821</v>
      </c>
      <c r="D8" s="17">
        <f>Foglio2!$M$5</f>
        <v>0.22388059701492538</v>
      </c>
      <c r="F8" s="8" t="str">
        <f>IF('Foglio calcolo'!C11="","-",'Foglio calcolo'!C11)</f>
        <v>MONICA FAVARA</v>
      </c>
      <c r="G8" s="11">
        <f>Foglio3!$G$1</f>
        <v>0.5945945945945946</v>
      </c>
      <c r="H8" s="16">
        <f>Foglio3!$E$1</f>
        <v>0.21621621621621623</v>
      </c>
      <c r="I8" s="17">
        <f>Foglio3!$E$3</f>
        <v>0.3783783783783784</v>
      </c>
      <c r="K8" s="8" t="str">
        <f>IF('Foglio calcolo'!C10="","-",'Foglio calcolo'!C10)</f>
        <v>GIULIA BOATTI</v>
      </c>
      <c r="L8" s="13">
        <f>Foglio2!$O$46</f>
        <v>0.631578947368421</v>
      </c>
      <c r="M8" s="16">
        <f>Foglio2!$M$48</f>
        <v>0.15789473684210525</v>
      </c>
      <c r="N8" s="17">
        <f>Foglio2!$M$46</f>
        <v>0.47368421052631576</v>
      </c>
      <c r="P8" s="8" t="str">
        <f>IF('Foglio calcolo'!C16="","-",'Foglio calcolo'!C16)</f>
        <v>PAOLO SARONNI</v>
      </c>
      <c r="Q8" s="11">
        <f>Foglio4!$O$9</f>
        <v>0.3939393939393939</v>
      </c>
      <c r="R8" s="16">
        <f>Foglio4!$M$9</f>
        <v>0.21212121212121213</v>
      </c>
      <c r="S8" s="17">
        <f>Foglio4!$M$11</f>
        <v>0.18181818181818182</v>
      </c>
    </row>
    <row r="9" spans="1:19" ht="12.75">
      <c r="A9" s="8" t="str">
        <f>IF('Foglio calcolo'!C16="","-",'Foglio calcolo'!C16)</f>
        <v>PAOLO SARONNI</v>
      </c>
      <c r="B9" s="13">
        <f>Foglio4!$O$5</f>
        <v>0.47368421052631576</v>
      </c>
      <c r="C9" s="16">
        <f>Foglio4!$M$7</f>
        <v>0.02631578947368421</v>
      </c>
      <c r="D9" s="17">
        <f>Foglio4!$M$5</f>
        <v>0.4473684210526316</v>
      </c>
      <c r="F9" s="8" t="str">
        <f>IF('Foglio calcolo'!C9="","-",'Foglio calcolo'!C9)</f>
        <v>PIERPAOLO CAMMELLI</v>
      </c>
      <c r="G9" s="11">
        <f>Foglio2!$G$34</f>
        <v>0.5806451612903226</v>
      </c>
      <c r="H9" s="16">
        <f>Foglio2!$E$34</f>
        <v>0.12903225806451613</v>
      </c>
      <c r="I9" s="17">
        <f>Foglio2!$E$36</f>
        <v>0.45161290322580644</v>
      </c>
      <c r="K9" s="8" t="str">
        <f>IF('Foglio calcolo'!C9="","-",'Foglio calcolo'!C9)</f>
        <v>PIERPAOLO CAMMELLI</v>
      </c>
      <c r="L9" s="13">
        <f>Foglio2!$G$46</f>
        <v>0.6111111111111112</v>
      </c>
      <c r="M9" s="16">
        <f>Foglio2!$E$48</f>
        <v>0.3888888888888889</v>
      </c>
      <c r="N9" s="17">
        <f>Foglio2!$E$46</f>
        <v>0.2222222222222222</v>
      </c>
      <c r="P9" s="8" t="str">
        <f>IF('Foglio calcolo'!C13="","-",'Foglio calcolo'!C13)</f>
        <v>GIANMARCO PULGA</v>
      </c>
      <c r="Q9" s="11">
        <f>Foglio3!$G$42</f>
        <v>0.3939393939393939</v>
      </c>
      <c r="R9" s="16">
        <f>Foglio3!$E$42</f>
        <v>0</v>
      </c>
      <c r="S9" s="17">
        <f>Foglio3!$E$44</f>
        <v>0.3939393939393939</v>
      </c>
    </row>
    <row r="10" spans="1:19" ht="12.75">
      <c r="A10" s="8" t="str">
        <f>IF('Foglio calcolo'!C10="","-",'Foglio calcolo'!C10)</f>
        <v>GIULIA BOATTI</v>
      </c>
      <c r="B10" s="13">
        <f>Foglio2!$O$38</f>
        <v>0.4418604651162791</v>
      </c>
      <c r="C10" s="16">
        <f>Foglio2!$M$40</f>
        <v>0.11627906976744186</v>
      </c>
      <c r="D10" s="17">
        <f>Foglio2!$M$38</f>
        <v>0.32558139534883723</v>
      </c>
      <c r="F10" s="8" t="str">
        <f>IF('Foglio calcolo'!C10="","-",'Foglio calcolo'!C10)</f>
        <v>GIULIA BOATTI</v>
      </c>
      <c r="G10" s="11">
        <f>Foglio2!$O$34</f>
        <v>0.5581395348837209</v>
      </c>
      <c r="H10" s="16">
        <f>Foglio2!$M$34</f>
        <v>0.18604651162790697</v>
      </c>
      <c r="I10" s="17">
        <f>Foglio2!$M$36</f>
        <v>0.37209302325581395</v>
      </c>
      <c r="K10" s="8" t="str">
        <f>IF('Foglio calcolo'!C15="","-",'Foglio calcolo'!C15)</f>
        <v>ELISA PELLAVIO</v>
      </c>
      <c r="L10" s="13">
        <f>Foglio4!$G$13</f>
        <v>0.6086956521739131</v>
      </c>
      <c r="M10" s="16">
        <f>Foglio4!$E$15</f>
        <v>0.34782608695652173</v>
      </c>
      <c r="N10" s="17">
        <f>Foglio4!$E$13</f>
        <v>0.2608695652173913</v>
      </c>
      <c r="P10" s="8" t="str">
        <f>IF('Foglio calcolo'!C15="","-",'Foglio calcolo'!C15)</f>
        <v>ELISA PELLAVIO</v>
      </c>
      <c r="Q10" s="11">
        <f>Foglio4!$G$9</f>
        <v>0.391304347826087</v>
      </c>
      <c r="R10" s="16">
        <f>Foglio4!$E$17</f>
        <v>0.07692307692307693</v>
      </c>
      <c r="S10" s="17">
        <f>Foglio4!$E$19</f>
        <v>0.7692307692307693</v>
      </c>
    </row>
    <row r="11" spans="1:19" ht="12.75">
      <c r="A11" s="8" t="str">
        <f>IF('Foglio calcolo'!C9="","-",'Foglio calcolo'!C9)</f>
        <v>PIERPAOLO CAMMELLI</v>
      </c>
      <c r="B11" s="13">
        <f>Foglio2!$G$38</f>
        <v>0.41935483870967744</v>
      </c>
      <c r="C11" s="16">
        <f>Foglio2!$E$40</f>
        <v>0.12903225806451613</v>
      </c>
      <c r="D11" s="17">
        <f>Foglio2!$E$38</f>
        <v>0.2903225806451613</v>
      </c>
      <c r="F11" s="8" t="str">
        <f>IF('Foglio calcolo'!C16="","-",'Foglio calcolo'!C16)</f>
        <v>PAOLO SARONNI</v>
      </c>
      <c r="G11" s="11">
        <f>Foglio4!$O$1</f>
        <v>0.5263157894736842</v>
      </c>
      <c r="H11" s="16">
        <f>Foglio4!$M$1</f>
        <v>0.15789473684210525</v>
      </c>
      <c r="I11" s="17">
        <f>Foglio4!$M$3</f>
        <v>0.3684210526315789</v>
      </c>
      <c r="K11" s="8" t="str">
        <f>IF('Foglio calcolo'!C16="","-",'Foglio calcolo'!C16)</f>
        <v>PAOLO SARONNI</v>
      </c>
      <c r="L11" s="13">
        <f>Foglio4!$O$13</f>
        <v>0.6060606060606061</v>
      </c>
      <c r="M11" s="16">
        <f>Foglio4!$M$15</f>
        <v>0.24242424242424243</v>
      </c>
      <c r="N11" s="17">
        <f>Foglio4!$M$13</f>
        <v>0.36363636363636365</v>
      </c>
      <c r="P11" s="8" t="str">
        <f>IF('Foglio calcolo'!C9="","-",'Foglio calcolo'!C9)</f>
        <v>PIERPAOLO CAMMELLI</v>
      </c>
      <c r="Q11" s="11">
        <f>Foglio2!$G$42</f>
        <v>0.3888888888888889</v>
      </c>
      <c r="R11" s="16">
        <f>Foglio2!$E$42</f>
        <v>0</v>
      </c>
      <c r="S11" s="17">
        <f>Foglio2!$E$44</f>
        <v>0.3888888888888889</v>
      </c>
    </row>
    <row r="12" spans="1:19" ht="12.75">
      <c r="A12" s="8" t="str">
        <f>IF('Foglio calcolo'!C13="","-",'Foglio calcolo'!C13)</f>
        <v>GIANMARCO PULGA</v>
      </c>
      <c r="B12" s="13">
        <f>Foglio3!$G$38</f>
        <v>0.4166666666666667</v>
      </c>
      <c r="C12" s="16">
        <f>Foglio3!$E$40</f>
        <v>0.25</v>
      </c>
      <c r="D12" s="17">
        <f>Foglio3!$E$38</f>
        <v>0.16666666666666666</v>
      </c>
      <c r="F12" s="8" t="str">
        <f>IF('Foglio calcolo'!C8="","-",'Foglio calcolo'!C8)</f>
        <v>SILVIA STEFANINI</v>
      </c>
      <c r="G12" s="11">
        <f>Foglio2!$O$1</f>
        <v>0.5223880597014925</v>
      </c>
      <c r="H12" s="16">
        <f>Foglio2!$M$1</f>
        <v>0.1044776119402985</v>
      </c>
      <c r="I12" s="17">
        <f>Foglio2!$M$3</f>
        <v>0.417910447761194</v>
      </c>
      <c r="K12" s="8" t="str">
        <f>IF('Foglio calcolo'!C13="","-",'Foglio calcolo'!C13)</f>
        <v>GIANMARCO PULGA</v>
      </c>
      <c r="L12" s="13">
        <f>Foglio3!$G$46</f>
        <v>0.6060606060606061</v>
      </c>
      <c r="M12" s="16">
        <f>Foglio3!$E$48</f>
        <v>0.21212121212121213</v>
      </c>
      <c r="N12" s="17">
        <f>Foglio3!$E$46</f>
        <v>0.3939393939393939</v>
      </c>
      <c r="P12" s="8" t="str">
        <f>IF('Foglio calcolo'!C10="","-",'Foglio calcolo'!C10)</f>
        <v>GIULIA BOATTI</v>
      </c>
      <c r="Q12" s="11">
        <f>Foglio2!$O$42</f>
        <v>0.3684210526315789</v>
      </c>
      <c r="R12" s="16">
        <f>Foglio2!$M$42</f>
        <v>0.10526315789473684</v>
      </c>
      <c r="S12" s="17">
        <f>Foglio2!$M$44</f>
        <v>0.2631578947368421</v>
      </c>
    </row>
    <row r="13" spans="1:19" ht="12.75">
      <c r="A13" s="8" t="str">
        <f>IF('Foglio calcolo'!C11="","-",'Foglio calcolo'!C11)</f>
        <v>MONICA FAVARA</v>
      </c>
      <c r="B13" s="13">
        <f>Foglio3!$G$5</f>
        <v>0.40540540540540543</v>
      </c>
      <c r="C13" s="16">
        <f>Foglio3!$E$7</f>
        <v>0.05405405405405406</v>
      </c>
      <c r="D13" s="17">
        <f>Foglio3!$E$5</f>
        <v>0.35135135135135137</v>
      </c>
      <c r="F13" s="8" t="str">
        <f>IF('Foglio calcolo'!C12="","-",'Foglio calcolo'!C12)</f>
        <v>ROBERTO RICCIARDI</v>
      </c>
      <c r="G13" s="11">
        <f>Foglio1!$O$1</f>
        <v>0.5</v>
      </c>
      <c r="H13" s="16">
        <f>Foglio3!$M$1</f>
        <v>0.2647058823529412</v>
      </c>
      <c r="I13" s="17">
        <f>Foglio3!$M$3</f>
        <v>0.20588235294117646</v>
      </c>
      <c r="K13" s="8" t="str">
        <f>IF('Foglio calcolo'!C8="","-",'Foglio calcolo'!C8)</f>
        <v>SILVIA STEFANINI</v>
      </c>
      <c r="L13" s="13">
        <f>Foglio2!$O$13</f>
        <v>0.5</v>
      </c>
      <c r="M13" s="16">
        <f>Foglio2!$M$15</f>
        <v>0.19230769230769232</v>
      </c>
      <c r="N13" s="17">
        <f>Foglio2!$M$13</f>
        <v>0.3076923076923077</v>
      </c>
      <c r="P13" s="8" t="str">
        <f>IF('Foglio calcolo'!C3="","-",'Foglio calcolo'!C3)</f>
        <v>MARCO MAMELI</v>
      </c>
      <c r="Q13" s="11">
        <f>Foglio1!$G$9</f>
        <v>0.32653061224489793</v>
      </c>
      <c r="R13" s="16">
        <f>Foglio1!$E$17</f>
        <v>0.16363636363636364</v>
      </c>
      <c r="S13" s="17">
        <f>Foglio1!$E$19</f>
        <v>0.37272727272727274</v>
      </c>
    </row>
    <row r="14" spans="1:19" ht="12.75">
      <c r="A14" s="8" t="str">
        <f>IF('Foglio calcolo'!C17="","-",'Foglio calcolo'!C17)</f>
        <v>DAVIDE BARBIERI</v>
      </c>
      <c r="B14" s="13">
        <f>Foglio4!$G$38</f>
        <v>0.4</v>
      </c>
      <c r="C14" s="16">
        <f>Foglio4!$E$40</f>
        <v>0.2</v>
      </c>
      <c r="D14" s="17">
        <f>Foglio4!$E$38</f>
        <v>0.2</v>
      </c>
      <c r="F14" s="8" t="str">
        <f>IF('Foglio calcolo'!C4="","-",'Foglio calcolo'!C4)</f>
        <v>MONICA BONORI</v>
      </c>
      <c r="G14" s="11">
        <f>Foglio1!$O$1</f>
        <v>0.5</v>
      </c>
      <c r="H14" s="16">
        <f>Foglio1!$M$1</f>
        <v>0.16666666666666666</v>
      </c>
      <c r="I14" s="17">
        <f>Foglio1!$M$3</f>
        <v>0.3333333333333333</v>
      </c>
      <c r="K14" s="8" t="str">
        <f>IF('Foglio calcolo'!C4="","-",'Foglio calcolo'!C4)</f>
        <v>MONICA BONORI</v>
      </c>
      <c r="L14" s="13">
        <f>Foglio1!$O$13</f>
        <v>0.5</v>
      </c>
      <c r="M14" s="16">
        <f>Foglio1!$M$15</f>
        <v>0.125</v>
      </c>
      <c r="N14" s="17">
        <f>Foglio1!$M$13</f>
        <v>0.375</v>
      </c>
      <c r="P14" s="8" t="str">
        <f>IF('Foglio calcolo'!C5="","-",'Foglio calcolo'!C5)</f>
        <v>CATERINA TREBISONDA</v>
      </c>
      <c r="Q14" s="11">
        <f>Foglio1!$G$42</f>
        <v>0.29545454545454547</v>
      </c>
      <c r="R14" s="16">
        <f>Foglio1!$E$42</f>
        <v>0.022727272727272728</v>
      </c>
      <c r="S14" s="17">
        <f>Foglio1!$E$44</f>
        <v>0.2727272727272727</v>
      </c>
    </row>
    <row r="15" spans="1:19" ht="12.75">
      <c r="A15" s="8" t="str">
        <f>IF('Foglio calcolo'!C7="","-",'Foglio calcolo'!C7)</f>
        <v>GABRIELE SOLARO</v>
      </c>
      <c r="B15" s="32">
        <f>Foglio2!$G$5</f>
        <v>0.4</v>
      </c>
      <c r="C15" s="28">
        <f>Foglio2!$E$7</f>
        <v>0.03333333333333333</v>
      </c>
      <c r="D15" s="29">
        <f>Foglio2!$E$5</f>
        <v>0.36666666666666664</v>
      </c>
      <c r="F15" s="8" t="str">
        <f>IF('Foglio calcolo'!C3="","-",'Foglio calcolo'!C3)</f>
        <v>MARCO MAMELI</v>
      </c>
      <c r="G15" s="27">
        <f>Foglio1!$G$1</f>
        <v>0.46296296296296297</v>
      </c>
      <c r="H15" s="28">
        <f>Foglio1!$E$1</f>
        <v>0.07407407407407407</v>
      </c>
      <c r="I15" s="29">
        <f>Foglio1!$E$3</f>
        <v>0.3888888888888889</v>
      </c>
      <c r="K15" s="8" t="str">
        <f>IF('Foglio calcolo'!C17="","-",'Foglio calcolo'!C17)</f>
        <v>DAVIDE BARBIERI</v>
      </c>
      <c r="L15" s="32">
        <f>Foglio4!$G$46</f>
        <v>0.42857142857142855</v>
      </c>
      <c r="M15" s="28">
        <f>Foglio4!$E$48</f>
        <v>0.047619047619047616</v>
      </c>
      <c r="N15" s="29">
        <f>Foglio4!$E$46</f>
        <v>0.38095238095238093</v>
      </c>
      <c r="P15" s="8" t="str">
        <f>IF('Foglio calcolo'!C6="","-",'Foglio calcolo'!C6)</f>
        <v>FRANCESCA AMADIO</v>
      </c>
      <c r="Q15" s="27">
        <f>Foglio1!$O$42</f>
        <v>0.2857142857142857</v>
      </c>
      <c r="R15" s="28">
        <f>Foglio1!$M$42</f>
        <v>0</v>
      </c>
      <c r="S15" s="29">
        <f>Foglio1!$M$44</f>
        <v>0.2857142857142857</v>
      </c>
    </row>
    <row r="16" spans="1:19" ht="12.75">
      <c r="A16" s="8" t="str">
        <f>IF('Foglio calcolo'!C5="","-",'Foglio calcolo'!C5)</f>
        <v>CATERINA TREBISONDA</v>
      </c>
      <c r="B16" s="13">
        <f>Foglio1!$G$38</f>
        <v>0.3764705882352941</v>
      </c>
      <c r="C16" s="16">
        <f>Foglio1!$E$40</f>
        <v>0.07058823529411765</v>
      </c>
      <c r="D16" s="17">
        <f>Foglio1!$E$38</f>
        <v>0.3058823529411765</v>
      </c>
      <c r="F16" s="8" t="str">
        <f>IF('Foglio calcolo'!C15="","-",'Foglio calcolo'!C15)</f>
        <v>ELISA PELLAVIO</v>
      </c>
      <c r="G16" s="11">
        <f>Foglio4!$G$1</f>
        <v>0.46153846153846156</v>
      </c>
      <c r="H16" s="16">
        <f>Foglio4!$E$1</f>
        <v>0.20512820512820512</v>
      </c>
      <c r="I16" s="17">
        <f>Foglio4!$E$3</f>
        <v>0.2564102564102564</v>
      </c>
      <c r="K16" s="8" t="str">
        <f>IF('Foglio calcolo'!C7="","-",'Foglio calcolo'!C7)</f>
        <v>GABRIELE SOLARO</v>
      </c>
      <c r="L16" s="13">
        <f>Foglio2!$G$13</f>
        <v>0.42105263157894735</v>
      </c>
      <c r="M16" s="16">
        <f>Foglio2!$E$15</f>
        <v>0.21052631578947367</v>
      </c>
      <c r="N16" s="17">
        <f>Foglio2!$E$13</f>
        <v>0.21052631578947367</v>
      </c>
      <c r="P16" s="8" t="str">
        <f>IF('Foglio calcolo'!C14="","-",'Foglio calcolo'!C14)</f>
        <v>MARCO ODOARDI</v>
      </c>
      <c r="Q16" s="11">
        <f>Foglio3!$O$42</f>
        <v>0.2413793103448276</v>
      </c>
      <c r="R16" s="16">
        <f>Foglio3!$M$42</f>
        <v>0.034482758620689655</v>
      </c>
      <c r="S16" s="17">
        <f>Foglio3!$M$44</f>
        <v>0.20689655172413793</v>
      </c>
    </row>
    <row r="17" spans="1:19" ht="12.75">
      <c r="A17" s="8" t="str">
        <f>IF('Foglio calcolo'!C6="","-",'Foglio calcolo'!C6)</f>
        <v>FRANCESCA AMADIO</v>
      </c>
      <c r="B17" s="13">
        <f>Foglio1!$O$38</f>
        <v>0.21428571428571427</v>
      </c>
      <c r="C17" s="16">
        <f>Foglio1!$M$40</f>
        <v>0.07142857142857142</v>
      </c>
      <c r="D17" s="17">
        <f>Foglio1!$M$38</f>
        <v>0.14285714285714285</v>
      </c>
      <c r="F17" s="8" t="str">
        <f>IF('Foglio calcolo'!C14="","-",'Foglio calcolo'!C14)</f>
        <v>MARCO ODOARDI</v>
      </c>
      <c r="G17" s="11">
        <f>Foglio3!$O$34</f>
        <v>0.25806451612903225</v>
      </c>
      <c r="H17" s="16">
        <f>Foglio3!$M$34</f>
        <v>0.0967741935483871</v>
      </c>
      <c r="I17" s="17">
        <f>Foglio3!$M$36</f>
        <v>0.16129032258064516</v>
      </c>
      <c r="K17" s="8" t="str">
        <f>IF('Foglio calcolo'!C12="","-",'Foglio calcolo'!C12)</f>
        <v>ROBERTO RICCIARDI</v>
      </c>
      <c r="L17" s="13">
        <f>Foglio3!$O$13</f>
        <v>0.35</v>
      </c>
      <c r="M17" s="16">
        <f>Foglio3!$M$15</f>
        <v>0</v>
      </c>
      <c r="N17" s="17">
        <f>Foglio3!$M$13</f>
        <v>0.35</v>
      </c>
      <c r="P17" s="8" t="str">
        <f>IF('Foglio calcolo'!C11="","-",'Foglio calcolo'!C11)</f>
        <v>MONICA FAVARA</v>
      </c>
      <c r="Q17" s="11">
        <f>Foglio3!$G$9</f>
        <v>0.23076923076923078</v>
      </c>
      <c r="R17" s="16">
        <f>Foglio3!$E$17</f>
        <v>0.21739130434782608</v>
      </c>
      <c r="S17" s="17">
        <f>Foglio3!$E$19</f>
        <v>0.5652173913043478</v>
      </c>
    </row>
    <row r="18" spans="1:19" ht="13.5" thickBot="1">
      <c r="A18" s="9" t="str">
        <f>IF('Foglio calcolo'!C18="","-",'Foglio calcolo'!C18)</f>
        <v>-</v>
      </c>
      <c r="B18" s="30">
        <f>Foglio4!$O$38</f>
        <v>0</v>
      </c>
      <c r="C18" s="22">
        <f>Foglio4!$M$40</f>
        <v>0</v>
      </c>
      <c r="D18" s="23">
        <f>Foglio4!$M$38</f>
        <v>0</v>
      </c>
      <c r="F18" s="9" t="str">
        <f>IF('Foglio calcolo'!C18="","-",'Foglio calcolo'!C18)</f>
        <v>-</v>
      </c>
      <c r="G18" s="21">
        <f>Foglio4!$O$34</f>
        <v>0</v>
      </c>
      <c r="H18" s="22">
        <f>Foglio4!$M$34</f>
        <v>0</v>
      </c>
      <c r="I18" s="23">
        <f>Foglio4!$M$36</f>
        <v>0</v>
      </c>
      <c r="K18" s="9" t="str">
        <f>IF('Foglio calcolo'!C18="","-",'Foglio calcolo'!C18)</f>
        <v>-</v>
      </c>
      <c r="L18" s="30">
        <f>Foglio4!$O$46</f>
        <v>0</v>
      </c>
      <c r="M18" s="22">
        <f>Foglio4!$M$48</f>
        <v>0</v>
      </c>
      <c r="N18" s="23">
        <f>Foglio4!$M$46</f>
        <v>0</v>
      </c>
      <c r="P18" s="9" t="str">
        <f>IF('Foglio calcolo'!C18="","-",'Foglio calcolo'!C18)</f>
        <v>-</v>
      </c>
      <c r="Q18" s="21">
        <f>Foglio4!$O$42</f>
        <v>0</v>
      </c>
      <c r="R18" s="22">
        <f>Foglio4!$M$42</f>
        <v>0</v>
      </c>
      <c r="S18" s="23">
        <f>Foglio4!$M$44</f>
        <v>0</v>
      </c>
    </row>
    <row r="19" ht="18" customHeight="1" thickBot="1"/>
    <row r="20" spans="1:19" ht="12.75">
      <c r="A20" s="18" t="s">
        <v>50</v>
      </c>
      <c r="B20" s="266" t="s">
        <v>25</v>
      </c>
      <c r="C20" s="267"/>
      <c r="D20" s="268"/>
      <c r="E20" s="4"/>
      <c r="F20" s="18" t="s">
        <v>50</v>
      </c>
      <c r="G20" s="269" t="s">
        <v>25</v>
      </c>
      <c r="H20" s="270"/>
      <c r="I20" s="271"/>
      <c r="J20" s="4"/>
      <c r="K20" s="18" t="s">
        <v>50</v>
      </c>
      <c r="L20" s="266" t="s">
        <v>31</v>
      </c>
      <c r="M20" s="267"/>
      <c r="N20" s="268"/>
      <c r="O20" s="4"/>
      <c r="P20" s="18" t="s">
        <v>50</v>
      </c>
      <c r="Q20" s="269" t="s">
        <v>31</v>
      </c>
      <c r="R20" s="270"/>
      <c r="S20" s="271"/>
    </row>
    <row r="21" spans="1:19" ht="13.5" thickBot="1">
      <c r="A21" s="19"/>
      <c r="B21" s="36" t="s">
        <v>53</v>
      </c>
      <c r="C21" s="37" t="s">
        <v>8</v>
      </c>
      <c r="D21" s="38" t="s">
        <v>7</v>
      </c>
      <c r="E21" s="5"/>
      <c r="F21" s="19"/>
      <c r="G21" s="33" t="s">
        <v>52</v>
      </c>
      <c r="H21" s="34" t="s">
        <v>5</v>
      </c>
      <c r="I21" s="35" t="s">
        <v>6</v>
      </c>
      <c r="J21" s="5"/>
      <c r="K21" s="19"/>
      <c r="L21" s="36" t="s">
        <v>53</v>
      </c>
      <c r="M21" s="37" t="s">
        <v>8</v>
      </c>
      <c r="N21" s="38" t="s">
        <v>7</v>
      </c>
      <c r="O21" s="5"/>
      <c r="P21" s="19"/>
      <c r="Q21" s="33" t="s">
        <v>52</v>
      </c>
      <c r="R21" s="34" t="s">
        <v>5</v>
      </c>
      <c r="S21" s="35" t="s">
        <v>6</v>
      </c>
    </row>
    <row r="22" spans="1:19" ht="12.75">
      <c r="A22" s="7" t="str">
        <f>IF('Foglio calcolo'!C9="","-",'Foglio calcolo'!C9)</f>
        <v>PIERPAOLO CAMMELLI</v>
      </c>
      <c r="B22" s="12">
        <f>Foglio2!$G$54</f>
        <v>0.5882352941176471</v>
      </c>
      <c r="C22" s="14">
        <f>Foglio2!$E$56</f>
        <v>0.23529411764705882</v>
      </c>
      <c r="D22" s="15">
        <f>Foglio2!$E$54</f>
        <v>0.35294117647058826</v>
      </c>
      <c r="F22" s="7" t="str">
        <f>IF('Foglio calcolo'!C4="","-",'Foglio calcolo'!C4)</f>
        <v>MONICA BONORI</v>
      </c>
      <c r="G22" s="10">
        <f>Foglio1!$O$17</f>
        <v>1</v>
      </c>
      <c r="H22" s="14">
        <f>Foglio1!$M$17</f>
        <v>0</v>
      </c>
      <c r="I22" s="15">
        <f>Foglio1!$M$19</f>
        <v>1</v>
      </c>
      <c r="K22" s="7" t="str">
        <f>IF('Foglio calcolo'!C4="","-",'Foglio calcolo'!C4)</f>
        <v>MONICA BONORI</v>
      </c>
      <c r="L22" s="12">
        <f>Foglio1!$O$29</f>
        <v>0.6666666666666666</v>
      </c>
      <c r="M22" s="14">
        <f>Foglio1!$M$31</f>
        <v>0.6666666666666666</v>
      </c>
      <c r="N22" s="15">
        <f>Foglio1!$M$29</f>
        <v>0</v>
      </c>
      <c r="P22" s="7" t="str">
        <f>IF('Foglio calcolo'!C5="","-",'Foglio calcolo'!C5)</f>
        <v>CATERINA TREBISONDA</v>
      </c>
      <c r="Q22" s="10">
        <f>Foglio1!$G$58</f>
        <v>0.5294117647058824</v>
      </c>
      <c r="R22" s="14">
        <f>Foglio1!$E$58</f>
        <v>0.09803921568627451</v>
      </c>
      <c r="S22" s="15">
        <f>Foglio1!$E$60</f>
        <v>0.43137254901960786</v>
      </c>
    </row>
    <row r="23" spans="1:19" ht="12.75">
      <c r="A23" s="8" t="str">
        <f>IF('Foglio calcolo'!C12="","-",'Foglio calcolo'!C12)</f>
        <v>ROBERTO RICCIARDI</v>
      </c>
      <c r="B23" s="13">
        <f>Foglio3!$O$21</f>
        <v>0.5247524752475248</v>
      </c>
      <c r="C23" s="16">
        <f>Foglio3!$M$23</f>
        <v>0.33663366336633666</v>
      </c>
      <c r="D23" s="17">
        <f>Foglio3!$M$21</f>
        <v>0.18811881188118812</v>
      </c>
      <c r="F23" s="8" t="str">
        <f>IF('Foglio calcolo'!C10="","-",'Foglio calcolo'!C10)</f>
        <v>GIULIA BOATTI</v>
      </c>
      <c r="G23" s="11">
        <f>Foglio2!$O$50</f>
        <v>0.8666666666666667</v>
      </c>
      <c r="H23" s="16">
        <f>Foglio2!$M$50</f>
        <v>0.06666666666666667</v>
      </c>
      <c r="I23" s="17">
        <f>Foglio2!$M$52</f>
        <v>0.8</v>
      </c>
      <c r="K23" s="8" t="str">
        <f>IF('Foglio calcolo'!C7="","-",'Foglio calcolo'!C7)</f>
        <v>GABRIELE SOLARO</v>
      </c>
      <c r="L23" s="13">
        <f>Foglio2!$G$29</f>
        <v>0.6333333333333333</v>
      </c>
      <c r="M23" s="16">
        <f>Foglio2!$E$31</f>
        <v>0.23333333333333334</v>
      </c>
      <c r="N23" s="17">
        <f>Foglio2!$E$29</f>
        <v>0.4</v>
      </c>
      <c r="P23" s="8" t="str">
        <f>IF('Foglio calcolo'!C10="","-",'Foglio calcolo'!C10)</f>
        <v>GIULIA BOATTI</v>
      </c>
      <c r="Q23" s="11">
        <f>Foglio2!$O$58</f>
        <v>0.5121951219512195</v>
      </c>
      <c r="R23" s="16">
        <f>Foglio2!$M$58</f>
        <v>0.0975609756097561</v>
      </c>
      <c r="S23" s="17">
        <f>Foglio2!$M$60</f>
        <v>0.4146341463414634</v>
      </c>
    </row>
    <row r="24" spans="1:19" ht="12.75">
      <c r="A24" s="8" t="str">
        <f>IF('Foglio calcolo'!C7="","-",'Foglio calcolo'!C7)</f>
        <v>GABRIELE SOLARO</v>
      </c>
      <c r="B24" s="13">
        <f>Foglio2!$G$21</f>
        <v>0.5</v>
      </c>
      <c r="C24" s="16">
        <f>Foglio2!$E$23</f>
        <v>0.30952380952380953</v>
      </c>
      <c r="D24" s="17">
        <f>Foglio2!$E$21</f>
        <v>0.19047619047619047</v>
      </c>
      <c r="F24" s="8" t="str">
        <f>IF('Foglio calcolo'!C15="","-",'Foglio calcolo'!C15)</f>
        <v>ELISA PELLAVIO</v>
      </c>
      <c r="G24" s="11">
        <f>Foglio4!$G$17</f>
        <v>0.8461538461538461</v>
      </c>
      <c r="H24" s="16">
        <f>Foglio4!$E$17</f>
        <v>0.07692307692307693</v>
      </c>
      <c r="I24" s="17">
        <f>Foglio4!$E$19</f>
        <v>0.7692307692307693</v>
      </c>
      <c r="K24" s="8" t="str">
        <f>IF('Foglio calcolo'!C13="","-",'Foglio calcolo'!C13)</f>
        <v>GIANMARCO PULGA</v>
      </c>
      <c r="L24" s="13">
        <f>Foglio3!$G$62</f>
        <v>0.6307692307692307</v>
      </c>
      <c r="M24" s="16">
        <f>Foglio3!$E$64</f>
        <v>0.3076923076923077</v>
      </c>
      <c r="N24" s="17">
        <f>Foglio3!$E$62</f>
        <v>0.3230769230769231</v>
      </c>
      <c r="P24" s="8" t="str">
        <f>IF('Foglio calcolo'!C11="","-",'Foglio calcolo'!C11)</f>
        <v>MONICA FAVARA</v>
      </c>
      <c r="Q24" s="11">
        <f>Foglio3!$G$25</f>
        <v>0.4642857142857143</v>
      </c>
      <c r="R24" s="16">
        <f>Foglio3!$E$25</f>
        <v>0.03571428571428571</v>
      </c>
      <c r="S24" s="17">
        <f>Foglio3!$E$27</f>
        <v>0.42857142857142855</v>
      </c>
    </row>
    <row r="25" spans="1:19" ht="12.75">
      <c r="A25" s="8" t="str">
        <f>IF('Foglio calcolo'!C13="","-",'Foglio calcolo'!C13)</f>
        <v>GIANMARCO PULGA</v>
      </c>
      <c r="B25" s="31">
        <f>Foglio3!$G$54</f>
        <v>0.4827586206896552</v>
      </c>
      <c r="C25" s="25">
        <f>Foglio3!$E$56</f>
        <v>0.3706896551724138</v>
      </c>
      <c r="D25" s="26">
        <f>Foglio3!$E$54</f>
        <v>0.11206896551724138</v>
      </c>
      <c r="F25" s="8" t="str">
        <f>IF('Foglio calcolo'!C11="","-",'Foglio calcolo'!C11)</f>
        <v>MONICA FAVARA</v>
      </c>
      <c r="G25" s="24">
        <f>Foglio3!$G$17</f>
        <v>0.782608695652174</v>
      </c>
      <c r="H25" s="25">
        <f>Foglio3!$E$17</f>
        <v>0.21739130434782608</v>
      </c>
      <c r="I25" s="26">
        <f>Foglio3!$E$19</f>
        <v>0.5652173913043478</v>
      </c>
      <c r="K25" s="8" t="str">
        <f>IF('Foglio calcolo'!C12="","-",'Foglio calcolo'!C12)</f>
        <v>ROBERTO RICCIARDI</v>
      </c>
      <c r="L25" s="31">
        <f>Foglio3!$O$29</f>
        <v>0.625</v>
      </c>
      <c r="M25" s="25">
        <f>Foglio3!$M$31</f>
        <v>0.2</v>
      </c>
      <c r="N25" s="26">
        <f>Foglio3!$M$29</f>
        <v>0.425</v>
      </c>
      <c r="P25" s="8" t="str">
        <f>IF('Foglio calcolo'!C8="","-",'Foglio calcolo'!C8)</f>
        <v>SILVIA STEFANINI</v>
      </c>
      <c r="Q25" s="24">
        <f>Foglio2!$O$25</f>
        <v>0.4523809523809524</v>
      </c>
      <c r="R25" s="25">
        <f>Foglio2!$M$25</f>
        <v>0.08333333333333333</v>
      </c>
      <c r="S25" s="26">
        <f>Foglio2!$M$27</f>
        <v>0.36904761904761907</v>
      </c>
    </row>
    <row r="26" spans="1:19" ht="12.75">
      <c r="A26" s="8" t="str">
        <f>IF('Foglio calcolo'!C6="","-",'Foglio calcolo'!C6)</f>
        <v>FRANCESCA AMADIO</v>
      </c>
      <c r="B26" s="13">
        <f>Foglio1!$O$54</f>
        <v>0.4782608695652174</v>
      </c>
      <c r="C26" s="16">
        <f>Foglio1!$M$56</f>
        <v>0.17391304347826086</v>
      </c>
      <c r="D26" s="17">
        <f>Foglio1!$M$54</f>
        <v>0.30434782608695654</v>
      </c>
      <c r="F26" s="8" t="str">
        <f>IF('Foglio calcolo'!C5="","-",'Foglio calcolo'!C5)</f>
        <v>CATERINA TREBISONDA</v>
      </c>
      <c r="G26" s="11">
        <f>Foglio1!$G$50</f>
        <v>0.6928571428571428</v>
      </c>
      <c r="H26" s="16">
        <f>Foglio1!$E$50</f>
        <v>0.11428571428571428</v>
      </c>
      <c r="I26" s="17">
        <f>Foglio1!$E$52</f>
        <v>0.5785714285714286</v>
      </c>
      <c r="K26" s="8" t="str">
        <f>IF('Foglio calcolo'!C14="","-",'Foglio calcolo'!C14)</f>
        <v>MARCO ODOARDI</v>
      </c>
      <c r="L26" s="13">
        <f>Foglio3!$O$62</f>
        <v>0.6222222222222222</v>
      </c>
      <c r="M26" s="16">
        <f>Foglio3!$M$64</f>
        <v>0.28888888888888886</v>
      </c>
      <c r="N26" s="17">
        <f>Foglio3!$M$62</f>
        <v>0.3333333333333333</v>
      </c>
      <c r="P26" s="8" t="str">
        <f>IF('Foglio calcolo'!C16="","-",'Foglio calcolo'!C16)</f>
        <v>PAOLO SARONNI</v>
      </c>
      <c r="Q26" s="11">
        <f>Foglio4!$O$25</f>
        <v>0.45098039215686275</v>
      </c>
      <c r="R26" s="16">
        <f>Foglio4!$M$25</f>
        <v>0.11764705882352941</v>
      </c>
      <c r="S26" s="17">
        <f>Foglio4!$M$27</f>
        <v>0.3333333333333333</v>
      </c>
    </row>
    <row r="27" spans="1:19" ht="12.75">
      <c r="A27" s="8" t="str">
        <f>IF('Foglio calcolo'!C14="","-",'Foglio calcolo'!C14)</f>
        <v>MARCO ODOARDI</v>
      </c>
      <c r="B27" s="13">
        <f>Foglio3!$O$54</f>
        <v>0.47560975609756095</v>
      </c>
      <c r="C27" s="16">
        <f>Foglio3!$M$56</f>
        <v>0.25609756097560976</v>
      </c>
      <c r="D27" s="17">
        <f>Foglio3!$M$54</f>
        <v>0.21951219512195122</v>
      </c>
      <c r="F27" s="8" t="str">
        <f>IF('Foglio calcolo'!C17="","-",'Foglio calcolo'!C17)</f>
        <v>DAVIDE BARBIERI</v>
      </c>
      <c r="G27" s="11">
        <f>Foglio4!$G$50</f>
        <v>0.6666666666666666</v>
      </c>
      <c r="H27" s="16">
        <f>Foglio4!$E$50</f>
        <v>0.1111111111111111</v>
      </c>
      <c r="I27" s="17">
        <f>Foglio4!$E$52</f>
        <v>0.5555555555555556</v>
      </c>
      <c r="K27" s="8" t="str">
        <f>IF('Foglio calcolo'!C9="","-",'Foglio calcolo'!C9)</f>
        <v>PIERPAOLO CAMMELLI</v>
      </c>
      <c r="L27" s="13">
        <f>Foglio2!$G$62</f>
        <v>0.6206896551724138</v>
      </c>
      <c r="M27" s="16">
        <f>Foglio2!$E$64</f>
        <v>0.1724137931034483</v>
      </c>
      <c r="N27" s="17">
        <f>Foglio2!$E$62</f>
        <v>0.4482758620689655</v>
      </c>
      <c r="P27" s="8" t="str">
        <f>IF('Foglio calcolo'!C15="","-",'Foglio calcolo'!C15)</f>
        <v>ELISA PELLAVIO</v>
      </c>
      <c r="Q27" s="11">
        <f>Foglio4!$G$25</f>
        <v>0.4230769230769231</v>
      </c>
      <c r="R27" s="16">
        <f>Foglio4!$E$25</f>
        <v>0.11538461538461539</v>
      </c>
      <c r="S27" s="17">
        <f>Foglio4!$E$27</f>
        <v>0.3076923076923077</v>
      </c>
    </row>
    <row r="28" spans="1:19" ht="12.75">
      <c r="A28" s="8" t="str">
        <f>IF('Foglio calcolo'!C3="","-",'Foglio calcolo'!C3)</f>
        <v>MARCO MAMELI</v>
      </c>
      <c r="B28" s="13">
        <f>Foglio1!$G$21</f>
        <v>0.4636363636363636</v>
      </c>
      <c r="C28" s="16">
        <f>Foglio1!$E$23</f>
        <v>0.34545454545454546</v>
      </c>
      <c r="D28" s="17">
        <f>Foglio1!$E$21</f>
        <v>0.11818181818181818</v>
      </c>
      <c r="F28" s="8" t="str">
        <f>IF('Foglio calcolo'!C16="","-",'Foglio calcolo'!C16)</f>
        <v>PAOLO SARONNI</v>
      </c>
      <c r="G28" s="11">
        <f>Foglio4!$O$17</f>
        <v>0.6263736263736264</v>
      </c>
      <c r="H28" s="16">
        <f>Foglio4!$M$17</f>
        <v>0.23076923076923078</v>
      </c>
      <c r="I28" s="17">
        <f>Foglio4!$M$19</f>
        <v>0.3956043956043956</v>
      </c>
      <c r="K28" s="8" t="str">
        <f>IF('Foglio calcolo'!C3="","-",'Foglio calcolo'!C3)</f>
        <v>MARCO MAMELI</v>
      </c>
      <c r="L28" s="13">
        <f>Foglio1!$G$29</f>
        <v>0.6142857142857143</v>
      </c>
      <c r="M28" s="16">
        <f>Foglio1!$E$31</f>
        <v>0.22857142857142856</v>
      </c>
      <c r="N28" s="17">
        <f>Foglio1!$E$29</f>
        <v>0.38571428571428573</v>
      </c>
      <c r="P28" s="8" t="str">
        <f>IF('Foglio calcolo'!C17="","-",'Foglio calcolo'!C17)</f>
        <v>DAVIDE BARBIERI</v>
      </c>
      <c r="Q28" s="11">
        <f>Foglio4!$G$58</f>
        <v>0.41379310344827586</v>
      </c>
      <c r="R28" s="16">
        <f>Foglio4!$E$58</f>
        <v>0.1724137931034483</v>
      </c>
      <c r="S28" s="17">
        <f>Foglio4!$E$60</f>
        <v>0.2413793103448276</v>
      </c>
    </row>
    <row r="29" spans="1:19" ht="12.75">
      <c r="A29" s="8" t="str">
        <f>IF('Foglio calcolo'!C8="","-",'Foglio calcolo'!C8)</f>
        <v>SILVIA STEFANINI</v>
      </c>
      <c r="B29" s="13">
        <f>Foglio2!$O$21</f>
        <v>0.4056603773584906</v>
      </c>
      <c r="C29" s="16">
        <f>Foglio2!$M$23</f>
        <v>0.1792452830188679</v>
      </c>
      <c r="D29" s="17">
        <f>Foglio2!$M$21</f>
        <v>0.22641509433962265</v>
      </c>
      <c r="F29" s="8" t="str">
        <f>IF('Foglio calcolo'!C8="","-",'Foglio calcolo'!C8)</f>
        <v>SILVIA STEFANINI</v>
      </c>
      <c r="G29" s="11">
        <f>Foglio2!$O$17</f>
        <v>0.5943396226415094</v>
      </c>
      <c r="H29" s="16">
        <f>Foglio2!$M$17</f>
        <v>0.16981132075471697</v>
      </c>
      <c r="I29" s="17">
        <f>Foglio2!$M$19</f>
        <v>0.42452830188679247</v>
      </c>
      <c r="K29" s="8" t="str">
        <f>IF('Foglio calcolo'!C6="","-",'Foglio calcolo'!C6)</f>
        <v>FRANCESCA AMADIO</v>
      </c>
      <c r="L29" s="13">
        <f>Foglio1!$O$62</f>
        <v>0.6</v>
      </c>
      <c r="M29" s="16">
        <f>Foglio1!$M$64</f>
        <v>0.2</v>
      </c>
      <c r="N29" s="17">
        <f>Foglio1!$M$62</f>
        <v>0.4</v>
      </c>
      <c r="P29" s="8" t="str">
        <f>IF('Foglio calcolo'!C6="","-",'Foglio calcolo'!C6)</f>
        <v>FRANCESCA AMADIO</v>
      </c>
      <c r="Q29" s="11">
        <f>Foglio1!$O$58</f>
        <v>0.4</v>
      </c>
      <c r="R29" s="16">
        <f>Foglio1!$M$58</f>
        <v>0.1</v>
      </c>
      <c r="S29" s="17">
        <f>Foglio1!$M$60</f>
        <v>0.3</v>
      </c>
    </row>
    <row r="30" spans="1:19" ht="12.75">
      <c r="A30" s="8" t="str">
        <f>IF('Foglio calcolo'!C16="","-",'Foglio calcolo'!C16)</f>
        <v>PAOLO SARONNI</v>
      </c>
      <c r="B30" s="13">
        <f>Foglio4!$O$21</f>
        <v>0.37362637362637363</v>
      </c>
      <c r="C30" s="16">
        <f>Foglio4!$M$23</f>
        <v>0.1978021978021978</v>
      </c>
      <c r="D30" s="17">
        <f>Foglio4!$M$21</f>
        <v>0.17582417582417584</v>
      </c>
      <c r="F30" s="8" t="str">
        <f>IF('Foglio calcolo'!C3="","-",'Foglio calcolo'!C3)</f>
        <v>MARCO MAMELI</v>
      </c>
      <c r="G30" s="11">
        <f>Foglio1!$G$17</f>
        <v>0.5363636363636364</v>
      </c>
      <c r="H30" s="16">
        <f>Foglio1!$E$17</f>
        <v>0.16363636363636364</v>
      </c>
      <c r="I30" s="17">
        <f>Foglio1!$E$19</f>
        <v>0.37272727272727274</v>
      </c>
      <c r="K30" s="8" t="str">
        <f>IF('Foglio calcolo'!C17="","-",'Foglio calcolo'!C17)</f>
        <v>DAVIDE BARBIERI</v>
      </c>
      <c r="L30" s="13">
        <f>Foglio4!$G$62</f>
        <v>0.5862068965517241</v>
      </c>
      <c r="M30" s="16">
        <f>Foglio4!$E$64</f>
        <v>0.1724137931034483</v>
      </c>
      <c r="N30" s="17">
        <f>Foglio4!$E$62</f>
        <v>0.41379310344827586</v>
      </c>
      <c r="P30" s="8" t="str">
        <f>IF('Foglio calcolo'!C3="","-",'Foglio calcolo'!C3)</f>
        <v>MARCO MAMELI</v>
      </c>
      <c r="Q30" s="11">
        <f>Foglio1!$G$25</f>
        <v>0.38571428571428573</v>
      </c>
      <c r="R30" s="16">
        <f>Foglio1!$E$25</f>
        <v>0.1</v>
      </c>
      <c r="S30" s="17">
        <f>Foglio1!$E$27</f>
        <v>0.2857142857142857</v>
      </c>
    </row>
    <row r="31" spans="1:19" ht="12.75">
      <c r="A31" s="8" t="str">
        <f>IF('Foglio calcolo'!C17="","-",'Foglio calcolo'!C17)</f>
        <v>DAVIDE BARBIERI</v>
      </c>
      <c r="B31" s="13">
        <f>Foglio4!$G$54</f>
        <v>0.3333333333333333</v>
      </c>
      <c r="C31" s="16">
        <f>Foglio4!$E$56</f>
        <v>0.2777777777777778</v>
      </c>
      <c r="D31" s="17">
        <f>Foglio4!$E$54</f>
        <v>0.05555555555555555</v>
      </c>
      <c r="F31" s="8" t="str">
        <f>IF('Foglio calcolo'!C14="","-",'Foglio calcolo'!C14)</f>
        <v>MARCO ODOARDI</v>
      </c>
      <c r="G31" s="11">
        <f>Foglio3!$O$50</f>
        <v>0.524390243902439</v>
      </c>
      <c r="H31" s="16">
        <f>Foglio3!$M$50</f>
        <v>0.17073170731707318</v>
      </c>
      <c r="I31" s="17">
        <f>Foglio3!$M$52</f>
        <v>0.35365853658536583</v>
      </c>
      <c r="K31" s="8" t="str">
        <f>IF('Foglio calcolo'!C15="","-",'Foglio calcolo'!C15)</f>
        <v>ELISA PELLAVIO</v>
      </c>
      <c r="L31" s="13">
        <f>Foglio4!$G$29</f>
        <v>0.5769230769230769</v>
      </c>
      <c r="M31" s="16">
        <f>Foglio4!$E$31</f>
        <v>0.07692307692307693</v>
      </c>
      <c r="N31" s="17">
        <f>Foglio4!$E$29</f>
        <v>0.5</v>
      </c>
      <c r="P31" s="8" t="str">
        <f>IF('Foglio calcolo'!C9="","-",'Foglio calcolo'!C9)</f>
        <v>PIERPAOLO CAMMELLI</v>
      </c>
      <c r="Q31" s="11">
        <f>Foglio2!$G$58</f>
        <v>0.3793103448275862</v>
      </c>
      <c r="R31" s="16">
        <f>Foglio2!$E$58</f>
        <v>0.06896551724137931</v>
      </c>
      <c r="S31" s="17">
        <f>Foglio2!$E$60</f>
        <v>0.3103448275862069</v>
      </c>
    </row>
    <row r="32" spans="1:19" ht="12.75">
      <c r="A32" s="8" t="str">
        <f>IF('Foglio calcolo'!C5="","-",'Foglio calcolo'!C5)</f>
        <v>CATERINA TREBISONDA</v>
      </c>
      <c r="B32" s="13">
        <f>Foglio1!$G$54</f>
        <v>0.30714285714285716</v>
      </c>
      <c r="C32" s="16">
        <f>Foglio1!$E$56</f>
        <v>0.19285714285714287</v>
      </c>
      <c r="D32" s="17">
        <f>Foglio1!$E$54</f>
        <v>0.11428571428571428</v>
      </c>
      <c r="F32" s="8" t="str">
        <f>IF('Foglio calcolo'!C6="","-",'Foglio calcolo'!C6)</f>
        <v>FRANCESCA AMADIO</v>
      </c>
      <c r="G32" s="11">
        <f>Foglio1!$O$50</f>
        <v>0.5217391304347826</v>
      </c>
      <c r="H32" s="16">
        <f>Foglio1!$M$50</f>
        <v>0.17391304347826086</v>
      </c>
      <c r="I32" s="17">
        <f>Foglio1!$M$52</f>
        <v>0.34782608695652173</v>
      </c>
      <c r="K32" s="8" t="str">
        <f>IF('Foglio calcolo'!C16="","-",'Foglio calcolo'!C16)</f>
        <v>PAOLO SARONNI</v>
      </c>
      <c r="L32" s="13">
        <f>Foglio4!$O$29</f>
        <v>0.5490196078431373</v>
      </c>
      <c r="M32" s="16">
        <f>Foglio4!$M$31</f>
        <v>0.17647058823529413</v>
      </c>
      <c r="N32" s="17">
        <f>Foglio4!$M$29</f>
        <v>0.37254901960784315</v>
      </c>
      <c r="P32" s="8" t="str">
        <f>IF('Foglio calcolo'!C14="","-",'Foglio calcolo'!C14)</f>
        <v>MARCO ODOARDI</v>
      </c>
      <c r="Q32" s="11">
        <f>Foglio3!$O$58</f>
        <v>0.37777777777777777</v>
      </c>
      <c r="R32" s="16">
        <f>Foglio3!$M$58</f>
        <v>0.022222222222222223</v>
      </c>
      <c r="S32" s="17">
        <f>Foglio3!$M$60</f>
        <v>0.35555555555555557</v>
      </c>
    </row>
    <row r="33" spans="1:19" ht="12.75">
      <c r="A33" s="8" t="str">
        <f>IF('Foglio calcolo'!C11="","-",'Foglio calcolo'!C11)</f>
        <v>MONICA FAVARA</v>
      </c>
      <c r="B33" s="13">
        <f>Foglio3!$G$21</f>
        <v>0.21739130434782608</v>
      </c>
      <c r="C33" s="16">
        <f>Foglio3!$E$23</f>
        <v>0.13043478260869565</v>
      </c>
      <c r="D33" s="17">
        <f>Foglio3!$E$21</f>
        <v>0.08695652173913043</v>
      </c>
      <c r="F33" s="8" t="str">
        <f>IF('Foglio calcolo'!C13="","-",'Foglio calcolo'!C13)</f>
        <v>GIANMARCO PULGA</v>
      </c>
      <c r="G33" s="11">
        <f>Foglio3!$G$50</f>
        <v>0.5172413793103449</v>
      </c>
      <c r="H33" s="16">
        <f>Foglio3!$E$50</f>
        <v>0.10344827586206896</v>
      </c>
      <c r="I33" s="17">
        <f>Foglio3!$E$52</f>
        <v>0.41379310344827586</v>
      </c>
      <c r="K33" s="8" t="str">
        <f>IF('Foglio calcolo'!C8="","-",'Foglio calcolo'!C8)</f>
        <v>SILVIA STEFANINI</v>
      </c>
      <c r="L33" s="13">
        <f>Foglio2!$O$29</f>
        <v>0.5476190476190477</v>
      </c>
      <c r="M33" s="16">
        <f>Foglio2!$M$31</f>
        <v>0.16666666666666666</v>
      </c>
      <c r="N33" s="17">
        <f>Foglio2!$M$29</f>
        <v>0.38095238095238093</v>
      </c>
      <c r="P33" s="8" t="str">
        <f>IF('Foglio calcolo'!C12="","-",'Foglio calcolo'!C12)</f>
        <v>ROBERTO RICCIARDI</v>
      </c>
      <c r="Q33" s="11">
        <f>Foglio3!$O$25</f>
        <v>0.375</v>
      </c>
      <c r="R33" s="16">
        <f>Foglio3!$M$25</f>
        <v>0.05</v>
      </c>
      <c r="S33" s="17">
        <f>Foglio3!$M$27</f>
        <v>0.325</v>
      </c>
    </row>
    <row r="34" spans="1:19" ht="12.75">
      <c r="A34" s="8" t="str">
        <f>IF('Foglio calcolo'!C15="","-",'Foglio calcolo'!C15)</f>
        <v>ELISA PELLAVIO</v>
      </c>
      <c r="B34" s="32">
        <f>Foglio4!$G$21</f>
        <v>0.15384615384615385</v>
      </c>
      <c r="C34" s="28">
        <f>Foglio4!$E$23</f>
        <v>0.07692307692307693</v>
      </c>
      <c r="D34" s="29">
        <f>Foglio4!$E$21</f>
        <v>0.07692307692307693</v>
      </c>
      <c r="F34" s="8" t="str">
        <f>IF('Foglio calcolo'!C7="","-",'Foglio calcolo'!C7)</f>
        <v>GABRIELE SOLARO</v>
      </c>
      <c r="G34" s="27">
        <f>Foglio2!$G$17</f>
        <v>0.5</v>
      </c>
      <c r="H34" s="28">
        <f>Foglio2!$E$17</f>
        <v>0.19047619047619047</v>
      </c>
      <c r="I34" s="29">
        <f>Foglio2!$E$19</f>
        <v>0.30952380952380953</v>
      </c>
      <c r="K34" s="8" t="str">
        <f>IF('Foglio calcolo'!C11="","-",'Foglio calcolo'!C11)</f>
        <v>MONICA FAVARA</v>
      </c>
      <c r="L34" s="32">
        <f>Foglio3!$G$29</f>
        <v>0.5357142857142857</v>
      </c>
      <c r="M34" s="28">
        <f>Foglio3!$E$31</f>
        <v>0.17857142857142858</v>
      </c>
      <c r="N34" s="29">
        <f>Foglio3!$E$29</f>
        <v>0.35714285714285715</v>
      </c>
      <c r="P34" s="8" t="str">
        <f>IF('Foglio calcolo'!C13="","-",'Foglio calcolo'!C13)</f>
        <v>GIANMARCO PULGA</v>
      </c>
      <c r="Q34" s="27">
        <f>Foglio3!$G$58</f>
        <v>0.36923076923076925</v>
      </c>
      <c r="R34" s="28">
        <f>Foglio3!$E$58</f>
        <v>0.09230769230769231</v>
      </c>
      <c r="S34" s="29">
        <f>Foglio3!$E$60</f>
        <v>0.27692307692307694</v>
      </c>
    </row>
    <row r="35" spans="1:19" ht="12.75">
      <c r="A35" s="8" t="str">
        <f>IF('Foglio calcolo'!C10="","-",'Foglio calcolo'!C10)</f>
        <v>GIULIA BOATTI</v>
      </c>
      <c r="B35" s="13">
        <f>Foglio2!$O$54</f>
        <v>0.13333333333333333</v>
      </c>
      <c r="C35" s="16">
        <f>Foglio2!$M$56</f>
        <v>0.1</v>
      </c>
      <c r="D35" s="17">
        <f>Foglio2!$M$54</f>
        <v>0.03333333333333333</v>
      </c>
      <c r="F35" s="8" t="str">
        <f>IF('Foglio calcolo'!C12="","-",'Foglio calcolo'!C12)</f>
        <v>ROBERTO RICCIARDI</v>
      </c>
      <c r="G35" s="11">
        <f>Foglio3!$O$17</f>
        <v>0.4752475247524752</v>
      </c>
      <c r="H35" s="16">
        <f>Foglio3!$M$17</f>
        <v>0.10891089108910891</v>
      </c>
      <c r="I35" s="17">
        <f>Foglio3!$M$19</f>
        <v>0.36633663366336633</v>
      </c>
      <c r="K35" s="8" t="str">
        <f>IF('Foglio calcolo'!C10="","-",'Foglio calcolo'!C10)</f>
        <v>GIULIA BOATTI</v>
      </c>
      <c r="L35" s="13">
        <f>Foglio2!$O$62</f>
        <v>0.4878048780487805</v>
      </c>
      <c r="M35" s="16">
        <f>Foglio2!$M$64</f>
        <v>0.1951219512195122</v>
      </c>
      <c r="N35" s="17">
        <f>Foglio2!$M$62</f>
        <v>0.2926829268292683</v>
      </c>
      <c r="P35" s="8" t="str">
        <f>IF('Foglio calcolo'!C7="","-",'Foglio calcolo'!C7)</f>
        <v>GABRIELE SOLARO</v>
      </c>
      <c r="Q35" s="11">
        <f>Foglio2!$G$25</f>
        <v>0.36666666666666664</v>
      </c>
      <c r="R35" s="16">
        <f>Foglio2!$E$25</f>
        <v>0.06666666666666667</v>
      </c>
      <c r="S35" s="17">
        <f>Foglio2!$E$27</f>
        <v>0.3</v>
      </c>
    </row>
    <row r="36" spans="1:19" ht="12.75">
      <c r="A36" s="8" t="str">
        <f>IF('Foglio calcolo'!C4="","-",'Foglio calcolo'!C4)</f>
        <v>MONICA BONORI</v>
      </c>
      <c r="B36" s="13">
        <f>Foglio1!$O$21</f>
        <v>0</v>
      </c>
      <c r="C36" s="16">
        <f>Foglio1!$M$23</f>
        <v>0</v>
      </c>
      <c r="D36" s="17">
        <f>Foglio1!$M$21</f>
        <v>0</v>
      </c>
      <c r="F36" s="8" t="str">
        <f>IF('Foglio calcolo'!C9="","-",'Foglio calcolo'!C9)</f>
        <v>PIERPAOLO CAMMELLI</v>
      </c>
      <c r="G36" s="11">
        <f>Foglio2!$G$50</f>
        <v>0.4117647058823529</v>
      </c>
      <c r="H36" s="16">
        <f>Foglio2!$E$50</f>
        <v>0.058823529411764705</v>
      </c>
      <c r="I36" s="17">
        <f>Foglio2!$E$52</f>
        <v>0.35294117647058826</v>
      </c>
      <c r="K36" s="8" t="str">
        <f>IF('Foglio calcolo'!C5="","-",'Foglio calcolo'!C5)</f>
        <v>CATERINA TREBISONDA</v>
      </c>
      <c r="L36" s="13">
        <f>Foglio1!$G$62</f>
        <v>0.47058823529411764</v>
      </c>
      <c r="M36" s="16">
        <f>Foglio1!$E$64</f>
        <v>0.11764705882352941</v>
      </c>
      <c r="N36" s="17">
        <f>Foglio1!$E$62</f>
        <v>0.35294117647058826</v>
      </c>
      <c r="P36" s="8" t="str">
        <f>IF('Foglio calcolo'!C4="","-",'Foglio calcolo'!C4)</f>
        <v>MONICA BONORI</v>
      </c>
      <c r="Q36" s="11">
        <f>Foglio1!$O$25</f>
        <v>0.3333333333333333</v>
      </c>
      <c r="R36" s="16">
        <f>Foglio1!$M$25</f>
        <v>0</v>
      </c>
      <c r="S36" s="17">
        <f>Foglio1!$M$27</f>
        <v>0.3333333333333333</v>
      </c>
    </row>
    <row r="37" spans="1:19" ht="13.5" thickBot="1">
      <c r="A37" s="9" t="str">
        <f>IF('Foglio calcolo'!C18="","-",'Foglio calcolo'!C18)</f>
        <v>-</v>
      </c>
      <c r="B37" s="30">
        <f>Foglio4!$O$54</f>
        <v>0</v>
      </c>
      <c r="C37" s="22">
        <f>Foglio4!$M$56</f>
        <v>0</v>
      </c>
      <c r="D37" s="23">
        <f>Foglio4!$M$54</f>
        <v>0</v>
      </c>
      <c r="F37" s="9" t="str">
        <f>IF('Foglio calcolo'!C18="","-",'Foglio calcolo'!C18)</f>
        <v>-</v>
      </c>
      <c r="G37" s="21">
        <f>Foglio4!$O$50</f>
        <v>0</v>
      </c>
      <c r="H37" s="22">
        <f>Foglio4!$M$50</f>
        <v>0</v>
      </c>
      <c r="I37" s="23">
        <f>Foglio4!$M$52</f>
        <v>0</v>
      </c>
      <c r="K37" s="9" t="str">
        <f>IF('Foglio calcolo'!C18="","-",'Foglio calcolo'!C18)</f>
        <v>-</v>
      </c>
      <c r="L37" s="30">
        <f>Foglio4!$O$62</f>
        <v>0</v>
      </c>
      <c r="M37" s="22">
        <f>Foglio4!$M$64</f>
        <v>0</v>
      </c>
      <c r="N37" s="23">
        <f>Foglio4!$M$62</f>
        <v>0</v>
      </c>
      <c r="P37" s="9" t="str">
        <f>IF('Foglio calcolo'!C18="","-",'Foglio calcolo'!C18)</f>
        <v>-</v>
      </c>
      <c r="Q37" s="21">
        <f>Foglio4!$O$58</f>
        <v>0</v>
      </c>
      <c r="R37" s="22">
        <f>Foglio4!$M$58</f>
        <v>0</v>
      </c>
      <c r="S37" s="23">
        <f>Foglio4!$M$60</f>
        <v>0</v>
      </c>
    </row>
  </sheetData>
  <sheetProtection/>
  <mergeCells count="8">
    <mergeCell ref="B20:D20"/>
    <mergeCell ref="G20:I20"/>
    <mergeCell ref="G1:I1"/>
    <mergeCell ref="B1:D1"/>
    <mergeCell ref="Q1:S1"/>
    <mergeCell ref="L1:N1"/>
    <mergeCell ref="L20:N20"/>
    <mergeCell ref="Q20:S20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Davide Barbieri</cp:lastModifiedBy>
  <cp:lastPrinted>2006-11-25T19:23:04Z</cp:lastPrinted>
  <dcterms:created xsi:type="dcterms:W3CDTF">2003-11-19T23:08:04Z</dcterms:created>
  <dcterms:modified xsi:type="dcterms:W3CDTF">2004-11-13T15:04:50Z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