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7170" activeTab="0"/>
  </bookViews>
  <sheets>
    <sheet name="Dati part" sheetId="1" r:id="rId1"/>
    <sheet name="Dati A" sheetId="2" r:id="rId2"/>
    <sheet name="Dati B" sheetId="3" state="hidden" r:id="rId3"/>
    <sheet name="gioc. A (1)" sheetId="4" r:id="rId4"/>
    <sheet name="gioc. A (2)" sheetId="5" r:id="rId5"/>
    <sheet name="gioc. A (3)" sheetId="6" r:id="rId6"/>
    <sheet name="gioc. B (1)" sheetId="7" state="hidden" r:id="rId7"/>
    <sheet name="gioc. B (2)" sheetId="8" state="hidden" r:id="rId8"/>
    <sheet name="gioc. B (3)" sheetId="9" state="hidden" r:id="rId9"/>
    <sheet name="Riep. squadre" sheetId="10" r:id="rId10"/>
    <sheet name="Riep. Set A" sheetId="11" r:id="rId11"/>
    <sheet name="Riep. Set B" sheetId="12" state="hidden" r:id="rId12"/>
    <sheet name="Tab. gioc. A" sheetId="13" r:id="rId13"/>
    <sheet name="Tab. gioc. B" sheetId="14" state="hidden" r:id="rId14"/>
    <sheet name="Foglio calc" sheetId="15" r:id="rId15"/>
    <sheet name="Riep. Velox" sheetId="16" r:id="rId16"/>
  </sheets>
  <externalReferences>
    <externalReference r:id="rId19"/>
  </externalReferences>
  <definedNames>
    <definedName name="_xlnm.Print_Area" localSheetId="1">'Dati A'!$A:$AC</definedName>
    <definedName name="nomi">'[1]Foglio calcolo'!$C$3:$C$18</definedName>
    <definedName name="nomia">'Dati part'!$C$3:$C$14</definedName>
    <definedName name="nomib">'Dati part'!$C$18:$C$29</definedName>
    <definedName name="_xlnm.Print_Titles" localSheetId="1">'Dati A'!$1:$3</definedName>
  </definedNames>
  <calcPr fullCalcOnLoad="1"/>
</workbook>
</file>

<file path=xl/sharedStrings.xml><?xml version="1.0" encoding="utf-8"?>
<sst xmlns="http://schemas.openxmlformats.org/spreadsheetml/2006/main" count="2934" uniqueCount="189">
  <si>
    <t>--</t>
  </si>
  <si>
    <t>-</t>
  </si>
  <si>
    <t>+</t>
  </si>
  <si>
    <t>BATTUTA</t>
  </si>
  <si>
    <t>RICEZIONE</t>
  </si>
  <si>
    <t>ATTACCO</t>
  </si>
  <si>
    <t>NOME E COGNOME</t>
  </si>
  <si>
    <t>Sbagliata</t>
  </si>
  <si>
    <t>in rete, fuori</t>
  </si>
  <si>
    <t>Scadente</t>
  </si>
  <si>
    <t>Positiva</t>
  </si>
  <si>
    <t>ricevuta con difficoltà</t>
  </si>
  <si>
    <t>Vincente</t>
  </si>
  <si>
    <t>punto avversario</t>
  </si>
  <si>
    <t>Imperfetta</t>
  </si>
  <si>
    <t>Perfetta</t>
  </si>
  <si>
    <t>Sbagliato</t>
  </si>
  <si>
    <t>difeso facilmente</t>
  </si>
  <si>
    <t>Positivo</t>
  </si>
  <si>
    <t>difeso con difficoltà</t>
  </si>
  <si>
    <t>Attacco</t>
  </si>
  <si>
    <t>Battuta</t>
  </si>
  <si>
    <t>DIFESA</t>
  </si>
  <si>
    <t>Ricez.</t>
  </si>
  <si>
    <t>Difesa</t>
  </si>
  <si>
    <t>alzata impossibile</t>
  </si>
  <si>
    <t>nei tre metri</t>
  </si>
  <si>
    <t>da primo tempo</t>
  </si>
  <si>
    <t>vincente</t>
  </si>
  <si>
    <t>ricevuta facilmente</t>
  </si>
  <si>
    <t xml:space="preserve">Punto </t>
  </si>
  <si>
    <t>#</t>
  </si>
  <si>
    <t>Totale</t>
  </si>
  <si>
    <t>Errori Attivi</t>
  </si>
  <si>
    <t>Errori Passivi</t>
  </si>
  <si>
    <t>Punti Diretti</t>
  </si>
  <si>
    <t>Tot. N/P</t>
  </si>
  <si>
    <t>1° set</t>
  </si>
  <si>
    <t>2° set</t>
  </si>
  <si>
    <t>3° set</t>
  </si>
  <si>
    <t>4° set</t>
  </si>
  <si>
    <t>5° set</t>
  </si>
  <si>
    <t>negativo</t>
  </si>
  <si>
    <t>positivo</t>
  </si>
  <si>
    <t>1° SET</t>
  </si>
  <si>
    <t>2° SET</t>
  </si>
  <si>
    <t>3° SET</t>
  </si>
  <si>
    <t>5° SET</t>
  </si>
  <si>
    <t>4° SET</t>
  </si>
  <si>
    <t>TOTALI</t>
  </si>
  <si>
    <t>1°</t>
  </si>
  <si>
    <t>2°</t>
  </si>
  <si>
    <t>3°</t>
  </si>
  <si>
    <t>4°</t>
  </si>
  <si>
    <t>5°</t>
  </si>
  <si>
    <t>Totale battute --</t>
  </si>
  <si>
    <t>Totale battute -</t>
  </si>
  <si>
    <t>Totale battute +</t>
  </si>
  <si>
    <t>Totale battute #</t>
  </si>
  <si>
    <t>Totale ricezione --</t>
  </si>
  <si>
    <t>Totale ricezione -</t>
  </si>
  <si>
    <t>Totale ricezione +</t>
  </si>
  <si>
    <t>Totale ricezione #</t>
  </si>
  <si>
    <t>Totale attacco --</t>
  </si>
  <si>
    <t>Totale attacco -</t>
  </si>
  <si>
    <t>Totale attacco +</t>
  </si>
  <si>
    <t>Totale attacco #</t>
  </si>
  <si>
    <t>Totale difesa --</t>
  </si>
  <si>
    <t>Totale difesa -</t>
  </si>
  <si>
    <t>Totale difesa +</t>
  </si>
  <si>
    <t>Totale difesa #</t>
  </si>
  <si>
    <t>TOTALI DI SQUADRA</t>
  </si>
  <si>
    <t>Fondamentale</t>
  </si>
  <si>
    <t>Punteggi:</t>
  </si>
  <si>
    <t>Giocati</t>
  </si>
  <si>
    <t>Fatti</t>
  </si>
  <si>
    <t>Subiti</t>
  </si>
  <si>
    <t>N°</t>
  </si>
  <si>
    <t>Punti N.</t>
  </si>
  <si>
    <t>Punti Avv.</t>
  </si>
  <si>
    <t>Rotazione Iniziale (N. maglia)</t>
  </si>
  <si>
    <t>Set</t>
  </si>
  <si>
    <t>1° Set</t>
  </si>
  <si>
    <t>2° Set</t>
  </si>
  <si>
    <t>3° Set</t>
  </si>
  <si>
    <t>4° Set</t>
  </si>
  <si>
    <t>5° Set</t>
  </si>
  <si>
    <t>Nome e Cognome</t>
  </si>
  <si>
    <t>N° Entra</t>
  </si>
  <si>
    <t>N° Esce</t>
  </si>
  <si>
    <t>Squadra:</t>
  </si>
  <si>
    <t>Punti giocati</t>
  </si>
  <si>
    <t>Ruolo</t>
  </si>
  <si>
    <t>TOT</t>
  </si>
  <si>
    <t>P</t>
  </si>
  <si>
    <t>Palleggiatore</t>
  </si>
  <si>
    <t>S</t>
  </si>
  <si>
    <t>Schiacciatore</t>
  </si>
  <si>
    <t>C</t>
  </si>
  <si>
    <t xml:space="preserve">Centrale </t>
  </si>
  <si>
    <t>O</t>
  </si>
  <si>
    <t>Opposto</t>
  </si>
  <si>
    <t>L</t>
  </si>
  <si>
    <t>Libero</t>
  </si>
  <si>
    <t>Ricezione</t>
  </si>
  <si>
    <t>Schiac.</t>
  </si>
  <si>
    <t>Central.</t>
  </si>
  <si>
    <t>Opp.</t>
  </si>
  <si>
    <t>A gioc</t>
  </si>
  <si>
    <t>Punti F</t>
  </si>
  <si>
    <t>M.</t>
  </si>
  <si>
    <t>Totale muro --</t>
  </si>
  <si>
    <t>Totale muro #</t>
  </si>
  <si>
    <t>Muro</t>
  </si>
  <si>
    <t>muri punt</t>
  </si>
  <si>
    <t>Punti Muro</t>
  </si>
  <si>
    <t>Percentuale realizzo</t>
  </si>
  <si>
    <t>Punti Giocati</t>
  </si>
  <si>
    <t>=</t>
  </si>
  <si>
    <t>Punti G.</t>
  </si>
  <si>
    <r>
      <t>OPZIONE LIBERO</t>
    </r>
    <r>
      <rPr>
        <sz val="10"/>
        <rFont val="Arial"/>
        <family val="0"/>
      </rPr>
      <t xml:space="preserve"> INSERIRE NUMERO GIOCATORI SOST.</t>
    </r>
  </si>
  <si>
    <t>OPZ LIB</t>
  </si>
  <si>
    <t>ris.</t>
  </si>
  <si>
    <t>durata:</t>
  </si>
  <si>
    <t>Squadra B</t>
  </si>
  <si>
    <t xml:space="preserve">Tabellini: </t>
  </si>
  <si>
    <t>Durata</t>
  </si>
  <si>
    <t>Data:</t>
  </si>
  <si>
    <t>N° giorn:</t>
  </si>
  <si>
    <t>Giornata</t>
  </si>
  <si>
    <t>Squadre</t>
  </si>
  <si>
    <t>Riepilogo punteggio</t>
  </si>
  <si>
    <t>Totale errori punto</t>
  </si>
  <si>
    <t>Tabella che va copiata nel dati annuale, semplicemente recupera i dati della partita di tutti i giocatori della squadra di casa</t>
  </si>
  <si>
    <t>Tabella 1  (complementare alla 2) serve per determinare i punti giocati nei set e in tutta la partita. Attraveso le due tabelle calcola i cambi e ne sotrae, o aggiunge, i punti. Calcola anche l'opzione libero (- 30% ai due giocatori coinvolti, -10% al libero)</t>
  </si>
  <si>
    <t>Tabella 2  (complementare alla 1) serve per determinare i punti giocati nei set e in tutta la partita. Attraveso le due tabelle calcola i cambi e ne sotrae, o aggiunge, i punti. Calcola anche l'opzione libero (- 30% ai due giocatori coinvolti, -10% al libero)</t>
  </si>
  <si>
    <t>Err. dif.</t>
  </si>
  <si>
    <t>Err. ric</t>
  </si>
  <si>
    <t>Muri punt</t>
  </si>
  <si>
    <t>Nome</t>
  </si>
  <si>
    <t>Att gioc</t>
  </si>
  <si>
    <t>Tabella "squadra B" calcolo attachi giocati, punti fatti, muri punto, errori dif ed errori riccez. Il tutto poi diviso per i vari ruoli.</t>
  </si>
  <si>
    <t>Tabella "squadra A" calcolo attachi giocati, punti fatti, muri punto, errori dif ed errori riccez. Il tutto poi diviso per i vari ruoli.</t>
  </si>
  <si>
    <t>Squad A</t>
  </si>
  <si>
    <t>Squad B</t>
  </si>
  <si>
    <t>Tabbela set vinti</t>
  </si>
  <si>
    <t>Attachi giocati per ruolo</t>
  </si>
  <si>
    <t>Attachi messi a terra</t>
  </si>
  <si>
    <t>Errori difesa</t>
  </si>
  <si>
    <t>Errori ricezione</t>
  </si>
  <si>
    <t>Attivi</t>
  </si>
  <si>
    <t>Passivi</t>
  </si>
  <si>
    <t>Giocate</t>
  </si>
  <si>
    <t>Puti G.</t>
  </si>
  <si>
    <t>Att. G.</t>
  </si>
  <si>
    <t>ricevuta facilm.</t>
  </si>
  <si>
    <t>ricevuta con diffic.</t>
  </si>
  <si>
    <t>difeso con diffic.</t>
  </si>
  <si>
    <t>MURO</t>
  </si>
  <si>
    <t>Perfetto</t>
  </si>
  <si>
    <t>punto</t>
  </si>
  <si>
    <t>Percentuali errori punto</t>
  </si>
  <si>
    <t>Percentuale realizzo Pdir</t>
  </si>
  <si>
    <t>Percentuale realizzo Att</t>
  </si>
  <si>
    <t>Tabella calcolo battute giocatore/set</t>
  </si>
  <si>
    <t>Tabella calcolo ricezione giocatore/set</t>
  </si>
  <si>
    <t>Tabella calcolo muro giocatore/set</t>
  </si>
  <si>
    <t>Tabella calcolo difesa giocatore/set</t>
  </si>
  <si>
    <t>Tabella calcolo attacco giocatore/set</t>
  </si>
  <si>
    <t>Squadra A</t>
  </si>
  <si>
    <t>att</t>
  </si>
  <si>
    <t>batt</t>
  </si>
  <si>
    <t>muro</t>
  </si>
  <si>
    <t>punti realizzati</t>
  </si>
  <si>
    <t>ric</t>
  </si>
  <si>
    <t>dif</t>
  </si>
  <si>
    <t>errori punto</t>
  </si>
  <si>
    <t>percentuali positive</t>
  </si>
  <si>
    <t>VOTO</t>
  </si>
  <si>
    <t>percentuali interventi</t>
  </si>
  <si>
    <t>MARCO MAMELI</t>
  </si>
  <si>
    <t>CATERINA TREBISONDA</t>
  </si>
  <si>
    <t>GABRIELE SOLARO</t>
  </si>
  <si>
    <t>SILVIA STEFANINI</t>
  </si>
  <si>
    <t>PIERPAOLO CAMMELLI</t>
  </si>
  <si>
    <t>GIANMARCO PULGA</t>
  </si>
  <si>
    <t>PAOLO SARONNI</t>
  </si>
  <si>
    <t>MONICA BONORI</t>
  </si>
  <si>
    <t>DAVIDE BARBIERI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</si>
</sst>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#,##0&quot;ð.&quot;;\-#,##0&quot;ð.&quot;"/>
    <numFmt numFmtId="172" formatCode="#,##0&quot;ð.&quot;;[Red]\-#,##0&quot;ð.&quot;"/>
    <numFmt numFmtId="173" formatCode="#,##0.00&quot;ð.&quot;;\-#,##0.00&quot;ð.&quot;"/>
    <numFmt numFmtId="174" formatCode="#,##0.00&quot;ð.&quot;;[Red]\-#,##0.00&quot;ð.&quot;"/>
    <numFmt numFmtId="175" formatCode="_-* #,##0&quot;ð.&quot;_-;\-* #,##0&quot;ð.&quot;_-;_-* &quot;-&quot;&quot;ð.&quot;_-;_-@_-"/>
    <numFmt numFmtId="176" formatCode="_-* #,##0_ð_._-;\-* #,##0_ð_._-;_-* &quot;-&quot;_ð_._-;_-@_-"/>
    <numFmt numFmtId="177" formatCode="_-* #,##0.00&quot;ð.&quot;_-;\-* #,##0.00&quot;ð.&quot;_-;_-* &quot;-&quot;??&quot;ð.&quot;_-;_-@_-"/>
    <numFmt numFmtId="178" formatCode="_-* #,##0.00_ð_._-;\-* #,##0.00_ð_._-;_-* &quot;-&quot;??_ð_._-;_-@_-"/>
    <numFmt numFmtId="179" formatCode="d/m;@"/>
    <numFmt numFmtId="180" formatCode="[$-410]dddd\ d\ mmmm\ yyyy"/>
    <numFmt numFmtId="181" formatCode="dd/mm/yy;@"/>
    <numFmt numFmtId="182" formatCode="h\.mm\.ss"/>
    <numFmt numFmtId="183" formatCode="h:mm;@"/>
    <numFmt numFmtId="184" formatCode="0.0"/>
  </numFmts>
  <fonts count="27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20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sz val="3.5"/>
      <name val="Arial"/>
      <family val="0"/>
    </font>
    <font>
      <sz val="5"/>
      <name val="Arial"/>
      <family val="2"/>
    </font>
    <font>
      <sz val="8"/>
      <color indexed="9"/>
      <name val="Arial"/>
      <family val="0"/>
    </font>
    <font>
      <sz val="8"/>
      <name val="Tahoma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sz val="7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>
        <color indexed="19"/>
      </right>
      <top style="hair">
        <color indexed="19"/>
      </top>
      <bottom style="hair">
        <color indexed="1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medium">
        <color indexed="19"/>
      </bottom>
    </border>
    <border>
      <left>
        <color indexed="63"/>
      </left>
      <right>
        <color indexed="63"/>
      </right>
      <top style="hair">
        <color indexed="19"/>
      </top>
      <bottom style="medium">
        <color indexed="19"/>
      </bottom>
    </border>
    <border>
      <left>
        <color indexed="63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 style="hair">
        <color indexed="19"/>
      </left>
      <right>
        <color indexed="63"/>
      </right>
      <top>
        <color indexed="63"/>
      </top>
      <bottom style="hair">
        <color indexed="19"/>
      </bottom>
    </border>
    <border>
      <left>
        <color indexed="63"/>
      </left>
      <right>
        <color indexed="63"/>
      </right>
      <top>
        <color indexed="63"/>
      </top>
      <bottom style="hair">
        <color indexed="19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>
        <color indexed="63"/>
      </bottom>
    </border>
    <border>
      <left>
        <color indexed="63"/>
      </left>
      <right>
        <color indexed="63"/>
      </right>
      <top style="hair">
        <color indexed="19"/>
      </top>
      <bottom>
        <color indexed="63"/>
      </bottom>
    </border>
    <border>
      <left style="medium">
        <color indexed="19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hair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 style="hair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hair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hair">
        <color indexed="19"/>
      </left>
      <right style="medium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>
        <color indexed="19"/>
      </right>
      <top style="medium"/>
      <bottom style="hair">
        <color indexed="19"/>
      </bottom>
    </border>
    <border>
      <left style="medium"/>
      <right style="hair">
        <color indexed="19"/>
      </right>
      <top style="hair">
        <color indexed="19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thin">
        <color indexed="10"/>
      </right>
      <top style="medium">
        <color indexed="19"/>
      </top>
      <bottom style="hair">
        <color indexed="19"/>
      </bottom>
    </border>
    <border>
      <left style="thin">
        <color indexed="10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 style="hair">
        <color indexed="19"/>
      </bottom>
    </border>
    <border>
      <left>
        <color indexed="63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thin">
        <color indexed="10"/>
      </right>
      <top style="hair">
        <color indexed="19"/>
      </top>
      <bottom style="hair">
        <color indexed="19"/>
      </bottom>
    </border>
    <border>
      <left style="thin">
        <color indexed="10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hair">
        <color indexed="19"/>
      </bottom>
    </border>
    <border>
      <left style="hair">
        <color indexed="19"/>
      </left>
      <right style="thin">
        <color indexed="10"/>
      </right>
      <top style="hair">
        <color indexed="19"/>
      </top>
      <bottom style="medium">
        <color indexed="19"/>
      </bottom>
    </border>
    <border>
      <left style="thin">
        <color indexed="10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hair">
        <color indexed="19"/>
      </right>
      <top>
        <color indexed="63"/>
      </top>
      <bottom style="hair">
        <color indexed="19"/>
      </bottom>
    </border>
    <border>
      <left style="thin">
        <color indexed="10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thin">
        <color indexed="10"/>
      </right>
      <top>
        <color indexed="63"/>
      </top>
      <bottom style="hair">
        <color indexed="19"/>
      </bottom>
    </border>
    <border>
      <left>
        <color indexed="63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>
        <color indexed="63"/>
      </bottom>
    </border>
    <border>
      <left style="thin">
        <color indexed="10"/>
      </left>
      <right style="hair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 style="thin">
        <color indexed="10"/>
      </right>
      <top style="hair">
        <color indexed="19"/>
      </top>
      <bottom>
        <color indexed="63"/>
      </bottom>
    </border>
    <border>
      <left>
        <color indexed="63"/>
      </left>
      <right style="hair">
        <color indexed="19"/>
      </right>
      <top style="hair">
        <color indexed="19"/>
      </top>
      <bottom>
        <color indexed="63"/>
      </bottom>
    </border>
    <border>
      <left style="medium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 style="hair"/>
      <top style="medium">
        <color indexed="19"/>
      </top>
      <bottom style="hair"/>
    </border>
    <border>
      <left style="hair"/>
      <right style="hair"/>
      <top style="medium">
        <color indexed="19"/>
      </top>
      <bottom style="hair"/>
    </border>
    <border>
      <left style="hair"/>
      <right>
        <color indexed="63"/>
      </right>
      <top style="medium">
        <color indexed="19"/>
      </top>
      <bottom style="hair"/>
    </border>
    <border>
      <left style="thin">
        <color indexed="10"/>
      </left>
      <right style="hair"/>
      <top style="medium">
        <color indexed="19"/>
      </top>
      <bottom style="hair"/>
    </border>
    <border>
      <left style="hair"/>
      <right style="thin">
        <color indexed="10"/>
      </right>
      <top style="medium">
        <color indexed="19"/>
      </top>
      <bottom style="hair"/>
    </border>
    <border>
      <left>
        <color indexed="63"/>
      </left>
      <right style="hair"/>
      <top style="medium">
        <color indexed="19"/>
      </top>
      <bottom style="hair"/>
    </border>
    <border>
      <left style="hair"/>
      <right style="medium">
        <color indexed="19"/>
      </right>
      <top style="medium">
        <color indexed="19"/>
      </top>
      <bottom style="hair"/>
    </border>
    <border>
      <left style="medium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 style="hair"/>
      <top style="hair"/>
      <bottom style="medium">
        <color indexed="19"/>
      </bottom>
    </border>
    <border>
      <left style="hair"/>
      <right style="hair"/>
      <top style="hair"/>
      <bottom style="medium">
        <color indexed="19"/>
      </bottom>
    </border>
    <border>
      <left style="hair"/>
      <right>
        <color indexed="63"/>
      </right>
      <top style="hair"/>
      <bottom style="medium">
        <color indexed="19"/>
      </bottom>
    </border>
    <border>
      <left style="thin">
        <color indexed="10"/>
      </left>
      <right style="hair"/>
      <top style="hair"/>
      <bottom style="medium">
        <color indexed="19"/>
      </bottom>
    </border>
    <border>
      <left style="hair"/>
      <right style="thin">
        <color indexed="10"/>
      </right>
      <top style="hair"/>
      <bottom style="medium">
        <color indexed="19"/>
      </bottom>
    </border>
    <border>
      <left>
        <color indexed="63"/>
      </left>
      <right style="hair"/>
      <top style="hair"/>
      <bottom style="medium">
        <color indexed="19"/>
      </bottom>
    </border>
    <border>
      <left style="hair"/>
      <right style="medium">
        <color indexed="19"/>
      </right>
      <top style="hair"/>
      <bottom style="medium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medium">
        <color indexed="19"/>
      </bottom>
    </border>
    <border>
      <left style="medium">
        <color indexed="19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 style="thin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 style="medium">
        <color indexed="19"/>
      </right>
      <top style="medium">
        <color indexed="19"/>
      </top>
      <bottom style="thin">
        <color indexed="19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thin">
        <color indexed="19"/>
      </bottom>
    </border>
    <border>
      <left style="medium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 style="medium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medium">
        <color indexed="19"/>
      </right>
      <top style="thin">
        <color indexed="19"/>
      </top>
      <bottom>
        <color indexed="63"/>
      </bottom>
    </border>
    <border>
      <left style="medium">
        <color indexed="19"/>
      </left>
      <right style="medium">
        <color indexed="19"/>
      </right>
      <top style="thin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 style="thin">
        <color indexed="19"/>
      </right>
      <top style="thin">
        <color indexed="19"/>
      </top>
      <bottom style="medium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medium">
        <color indexed="19"/>
      </bottom>
    </border>
    <border>
      <left style="thin">
        <color indexed="19"/>
      </left>
      <right style="medium">
        <color indexed="19"/>
      </right>
      <top style="thin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thin">
        <color indexed="19"/>
      </top>
      <bottom style="medium">
        <color indexed="19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19"/>
      </left>
      <right style="medium">
        <color indexed="19"/>
      </right>
      <top style="medium">
        <color indexed="19"/>
      </top>
      <bottom style="hair">
        <color indexed="19"/>
      </bottom>
    </border>
    <border>
      <left style="medium">
        <color indexed="19"/>
      </left>
      <right style="medium">
        <color indexed="19"/>
      </right>
      <top style="hair">
        <color indexed="19"/>
      </top>
      <bottom style="hair">
        <color indexed="19"/>
      </bottom>
    </border>
    <border>
      <left style="medium">
        <color indexed="19"/>
      </left>
      <right style="medium">
        <color indexed="19"/>
      </right>
      <top style="hair">
        <color indexed="19"/>
      </top>
      <bottom>
        <color indexed="63"/>
      </bottom>
    </border>
    <border>
      <left style="medium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medium">
        <color indexed="19"/>
      </left>
      <right style="medium">
        <color indexed="19"/>
      </right>
      <top>
        <color indexed="63"/>
      </top>
      <bottom style="hair">
        <color indexed="19"/>
      </bottom>
    </border>
    <border>
      <left style="medium">
        <color indexed="19"/>
      </left>
      <right style="medium">
        <color indexed="19"/>
      </right>
      <top style="hair">
        <color indexed="19"/>
      </top>
      <bottom style="medium">
        <color indexed="19"/>
      </bottom>
    </border>
    <border>
      <left style="medium">
        <color indexed="19"/>
      </left>
      <right style="hair">
        <color indexed="19"/>
      </right>
      <top>
        <color indexed="63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>
        <color indexed="63"/>
      </bottom>
    </border>
    <border>
      <left style="medium">
        <color indexed="19"/>
      </left>
      <right style="hair"/>
      <top style="medium">
        <color indexed="19"/>
      </top>
      <bottom>
        <color indexed="63"/>
      </bottom>
    </border>
    <border>
      <left style="medium">
        <color indexed="19"/>
      </left>
      <right style="hair"/>
      <top>
        <color indexed="63"/>
      </top>
      <bottom style="medium">
        <color indexed="19"/>
      </bottom>
    </border>
    <border>
      <left style="medium">
        <color indexed="19"/>
      </left>
      <right style="hair">
        <color indexed="19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hair">
        <color indexed="19"/>
      </bottom>
    </border>
    <border>
      <left>
        <color indexed="63"/>
      </left>
      <right>
        <color indexed="63"/>
      </right>
      <top style="hair">
        <color indexed="19"/>
      </top>
      <bottom style="hair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 style="hair">
        <color indexed="19"/>
      </left>
      <right style="hair">
        <color indexed="19"/>
      </right>
      <top style="medium">
        <color indexed="19"/>
      </top>
      <bottom>
        <color indexed="63"/>
      </bottom>
    </border>
    <border>
      <left style="hair">
        <color indexed="19"/>
      </left>
      <right style="hair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 style="hair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hair">
        <color indexed="60"/>
      </left>
      <right style="hair">
        <color indexed="60"/>
      </right>
      <top>
        <color indexed="63"/>
      </top>
      <bottom style="hair">
        <color indexed="60"/>
      </bottom>
    </border>
    <border>
      <left style="hair">
        <color indexed="60"/>
      </left>
      <right style="hair">
        <color indexed="60"/>
      </right>
      <top style="hair">
        <color indexed="60"/>
      </top>
      <bottom style="thin">
        <color indexed="60"/>
      </bottom>
    </border>
    <border>
      <left style="hair">
        <color indexed="60"/>
      </left>
      <right>
        <color indexed="63"/>
      </right>
      <top>
        <color indexed="63"/>
      </top>
      <bottom style="hair">
        <color indexed="60"/>
      </bottom>
    </border>
    <border>
      <left style="hair">
        <color indexed="60"/>
      </left>
      <right>
        <color indexed="63"/>
      </right>
      <top style="hair">
        <color indexed="60"/>
      </top>
      <bottom style="thin">
        <color indexed="60"/>
      </bottom>
    </border>
    <border>
      <left style="thin">
        <color indexed="60"/>
      </left>
      <right style="hair">
        <color indexed="60"/>
      </right>
      <top>
        <color indexed="63"/>
      </top>
      <bottom style="hair">
        <color indexed="60"/>
      </bottom>
    </border>
    <border>
      <left style="thin">
        <color indexed="60"/>
      </left>
      <right style="hair">
        <color indexed="60"/>
      </right>
      <top style="hair">
        <color indexed="60"/>
      </top>
      <bottom style="thin">
        <color indexed="60"/>
      </bottom>
    </border>
    <border>
      <left style="hair">
        <color indexed="60"/>
      </left>
      <right style="thin">
        <color indexed="60"/>
      </right>
      <top>
        <color indexed="63"/>
      </top>
      <bottom style="hair">
        <color indexed="60"/>
      </bottom>
    </border>
    <border>
      <left style="hair">
        <color indexed="60"/>
      </left>
      <right style="thin">
        <color indexed="60"/>
      </right>
      <top style="hair">
        <color indexed="60"/>
      </top>
      <bottom style="thin">
        <color indexed="60"/>
      </bottom>
    </border>
    <border>
      <left style="thin">
        <color indexed="60"/>
      </left>
      <right style="hair">
        <color indexed="60"/>
      </right>
      <top style="thin">
        <color indexed="60"/>
      </top>
      <bottom style="hair">
        <color indexed="60"/>
      </bottom>
    </border>
    <border>
      <left style="hair">
        <color indexed="60"/>
      </left>
      <right style="thin">
        <color indexed="60"/>
      </right>
      <top style="thin">
        <color indexed="60"/>
      </top>
      <bottom style="hair">
        <color indexed="60"/>
      </bottom>
    </border>
    <border>
      <left>
        <color indexed="63"/>
      </left>
      <right style="hair">
        <color indexed="60"/>
      </right>
      <top>
        <color indexed="63"/>
      </top>
      <bottom style="hair">
        <color indexed="60"/>
      </bottom>
    </border>
    <border>
      <left>
        <color indexed="63"/>
      </left>
      <right style="hair">
        <color indexed="60"/>
      </right>
      <top style="hair">
        <color indexed="60"/>
      </top>
      <bottom style="thin">
        <color indexed="60"/>
      </bottom>
    </border>
    <border>
      <left>
        <color indexed="63"/>
      </left>
      <right style="hair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hair">
        <color indexed="60"/>
      </left>
      <right style="hair">
        <color indexed="60"/>
      </right>
      <top style="thin">
        <color indexed="60"/>
      </top>
      <bottom style="hair">
        <color indexed="60"/>
      </bottom>
    </border>
    <border>
      <left style="hair">
        <color indexed="60"/>
      </left>
      <right>
        <color indexed="63"/>
      </right>
      <top style="thin">
        <color indexed="60"/>
      </top>
      <bottom style="hair">
        <color indexed="60"/>
      </bottom>
    </border>
    <border>
      <left>
        <color indexed="63"/>
      </left>
      <right style="hair">
        <color indexed="60"/>
      </right>
      <top style="thin">
        <color indexed="60"/>
      </top>
      <bottom style="hair">
        <color indexed="60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 style="hair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medium">
        <color indexed="1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4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1" fontId="0" fillId="0" borderId="6" xfId="0" applyNumberForma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1" fontId="0" fillId="0" borderId="9" xfId="0" applyNumberFormat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" fontId="0" fillId="0" borderId="15" xfId="0" applyNumberForma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4" borderId="22" xfId="0" applyFont="1" applyFill="1" applyBorder="1" applyAlignment="1" applyProtection="1">
      <alignment horizontal="center" vertical="center"/>
      <protection hidden="1"/>
    </xf>
    <xf numFmtId="0" fontId="1" fillId="5" borderId="22" xfId="0" applyFont="1" applyFill="1" applyBorder="1" applyAlignment="1" applyProtection="1">
      <alignment horizontal="center" vertical="center"/>
      <protection hidden="1"/>
    </xf>
    <xf numFmtId="0" fontId="1" fillId="6" borderId="22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0" fillId="0" borderId="0" xfId="0" applyBorder="1" applyAlignment="1" applyProtection="1" quotePrefix="1">
      <alignment horizontal="center"/>
      <protection hidden="1"/>
    </xf>
    <xf numFmtId="1" fontId="0" fillId="0" borderId="14" xfId="0" applyNumberForma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/>
      <protection hidden="1"/>
    </xf>
    <xf numFmtId="0" fontId="1" fillId="7" borderId="27" xfId="0" applyFont="1" applyFill="1" applyBorder="1" applyAlignment="1" applyProtection="1">
      <alignment/>
      <protection hidden="1"/>
    </xf>
    <xf numFmtId="0" fontId="5" fillId="8" borderId="26" xfId="0" applyFont="1" applyFill="1" applyBorder="1" applyAlignment="1" applyProtection="1">
      <alignment/>
      <protection hidden="1"/>
    </xf>
    <xf numFmtId="0" fontId="1" fillId="8" borderId="27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textRotation="90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5" fillId="0" borderId="25" xfId="0" applyFont="1" applyFill="1" applyBorder="1" applyAlignment="1" applyProtection="1">
      <alignment/>
      <protection hidden="1"/>
    </xf>
    <xf numFmtId="0" fontId="5" fillId="7" borderId="28" xfId="0" applyFont="1" applyFill="1" applyBorder="1" applyAlignment="1" applyProtection="1">
      <alignment/>
      <protection hidden="1"/>
    </xf>
    <xf numFmtId="0" fontId="5" fillId="8" borderId="28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9" borderId="29" xfId="0" applyFont="1" applyFill="1" applyBorder="1" applyAlignment="1" applyProtection="1">
      <alignment horizontal="center" vertical="center"/>
      <protection hidden="1"/>
    </xf>
    <xf numFmtId="0" fontId="1" fillId="9" borderId="30" xfId="0" applyFont="1" applyFill="1" applyBorder="1" applyAlignment="1" applyProtection="1">
      <alignment horizontal="center" vertical="center"/>
      <protection hidden="1"/>
    </xf>
    <xf numFmtId="0" fontId="1" fillId="9" borderId="31" xfId="0" applyFont="1" applyFill="1" applyBorder="1" applyAlignment="1" applyProtection="1">
      <alignment horizontal="center" vertical="center"/>
      <protection hidden="1"/>
    </xf>
    <xf numFmtId="0" fontId="7" fillId="10" borderId="32" xfId="0" applyFont="1" applyFill="1" applyBorder="1" applyAlignment="1" applyProtection="1">
      <alignment horizontal="center" vertical="center"/>
      <protection hidden="1"/>
    </xf>
    <xf numFmtId="0" fontId="1" fillId="10" borderId="32" xfId="0" applyFont="1" applyFill="1" applyBorder="1" applyAlignment="1" applyProtection="1">
      <alignment horizontal="center" vertical="center"/>
      <protection hidden="1"/>
    </xf>
    <xf numFmtId="0" fontId="1" fillId="10" borderId="33" xfId="0" applyFont="1" applyFill="1" applyBorder="1" applyAlignment="1" applyProtection="1">
      <alignment horizontal="center" vertical="center"/>
      <protection hidden="1"/>
    </xf>
    <xf numFmtId="181" fontId="1" fillId="9" borderId="34" xfId="0" applyNumberFormat="1" applyFont="1" applyFill="1" applyBorder="1" applyAlignment="1" applyProtection="1" quotePrefix="1">
      <alignment horizontal="center" vertical="center"/>
      <protection hidden="1"/>
    </xf>
    <xf numFmtId="0" fontId="1" fillId="9" borderId="35" xfId="0" applyFont="1" applyFill="1" applyBorder="1" applyAlignment="1" applyProtection="1">
      <alignment horizontal="right" vertical="center"/>
      <protection hidden="1"/>
    </xf>
    <xf numFmtId="0" fontId="1" fillId="9" borderId="36" xfId="0" applyFont="1" applyFill="1" applyBorder="1" applyAlignment="1" applyProtection="1">
      <alignment horizontal="right" vertical="center"/>
      <protection hidden="1"/>
    </xf>
    <xf numFmtId="0" fontId="1" fillId="9" borderId="37" xfId="0" applyFont="1" applyFill="1" applyBorder="1" applyAlignment="1" applyProtection="1">
      <alignment horizontal="right" vertical="center"/>
      <protection hidden="1"/>
    </xf>
    <xf numFmtId="183" fontId="1" fillId="9" borderId="38" xfId="0" applyNumberFormat="1" applyFont="1" applyFill="1" applyBorder="1" applyAlignment="1" applyProtection="1">
      <alignment horizontal="center" vertical="center"/>
      <protection hidden="1"/>
    </xf>
    <xf numFmtId="183" fontId="1" fillId="9" borderId="39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40" xfId="0" applyFont="1" applyFill="1" applyBorder="1" applyAlignment="1" applyProtection="1">
      <alignment horizontal="left" vertical="center"/>
      <protection hidden="1"/>
    </xf>
    <xf numFmtId="0" fontId="5" fillId="0" borderId="41" xfId="0" applyFont="1" applyFill="1" applyBorder="1" applyAlignment="1" applyProtection="1">
      <alignment horizontal="left" vertical="center"/>
      <protection hidden="1"/>
    </xf>
    <xf numFmtId="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42" xfId="0" applyFont="1" applyFill="1" applyBorder="1" applyAlignment="1" applyProtection="1">
      <alignment horizontal="left" vertical="center"/>
      <protection hidden="1"/>
    </xf>
    <xf numFmtId="0" fontId="1" fillId="0" borderId="43" xfId="0" applyFont="1" applyFill="1" applyBorder="1" applyAlignment="1" applyProtection="1">
      <alignment horizontal="left" vertical="center"/>
      <protection hidden="1"/>
    </xf>
    <xf numFmtId="0" fontId="1" fillId="11" borderId="4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5" fillId="0" borderId="45" xfId="0" applyFont="1" applyFill="1" applyBorder="1" applyAlignment="1" applyProtection="1">
      <alignment horizontal="left" vertical="center"/>
      <protection hidden="1"/>
    </xf>
    <xf numFmtId="0" fontId="5" fillId="0" borderId="46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8" borderId="45" xfId="0" applyFont="1" applyFill="1" applyBorder="1" applyAlignment="1" applyProtection="1">
      <alignment horizontal="left" vertical="center"/>
      <protection hidden="1"/>
    </xf>
    <xf numFmtId="0" fontId="5" fillId="8" borderId="46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8" borderId="42" xfId="0" applyFont="1" applyFill="1" applyBorder="1" applyAlignment="1" applyProtection="1">
      <alignment horizontal="left" vertical="center"/>
      <protection hidden="1"/>
    </xf>
    <xf numFmtId="0" fontId="1" fillId="8" borderId="43" xfId="0" applyFont="1" applyFill="1" applyBorder="1" applyAlignment="1" applyProtection="1">
      <alignment horizontal="left" vertical="center"/>
      <protection hidden="1"/>
    </xf>
    <xf numFmtId="0" fontId="1" fillId="11" borderId="47" xfId="0" applyFont="1" applyFill="1" applyBorder="1" applyAlignment="1" applyProtection="1">
      <alignment horizontal="center" vertical="center"/>
      <protection hidden="1"/>
    </xf>
    <xf numFmtId="0" fontId="1" fillId="11" borderId="48" xfId="0" applyFont="1" applyFill="1" applyBorder="1" applyAlignment="1" applyProtection="1">
      <alignment horizontal="center" vertical="center"/>
      <protection hidden="1"/>
    </xf>
    <xf numFmtId="0" fontId="1" fillId="8" borderId="49" xfId="0" applyFont="1" applyFill="1" applyBorder="1" applyAlignment="1" applyProtection="1">
      <alignment horizontal="left" vertical="center"/>
      <protection hidden="1"/>
    </xf>
    <xf numFmtId="0" fontId="1" fillId="8" borderId="50" xfId="0" applyFont="1" applyFill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left" vertical="center"/>
      <protection hidden="1"/>
    </xf>
    <xf numFmtId="0" fontId="5" fillId="0" borderId="41" xfId="0" applyFont="1" applyBorder="1" applyAlignment="1" applyProtection="1">
      <alignment horizontal="left" vertical="center"/>
      <protection hidden="1"/>
    </xf>
    <xf numFmtId="0" fontId="1" fillId="0" borderId="42" xfId="0" applyFont="1" applyBorder="1" applyAlignment="1" applyProtection="1">
      <alignment horizontal="left" vertical="center"/>
      <protection hidden="1"/>
    </xf>
    <xf numFmtId="0" fontId="1" fillId="0" borderId="43" xfId="0" applyFont="1" applyBorder="1" applyAlignment="1" applyProtection="1">
      <alignment horizontal="left" vertical="center"/>
      <protection hidden="1"/>
    </xf>
    <xf numFmtId="0" fontId="5" fillId="0" borderId="45" xfId="0" applyFont="1" applyBorder="1" applyAlignment="1" applyProtection="1">
      <alignment horizontal="left" vertical="center"/>
      <protection hidden="1"/>
    </xf>
    <xf numFmtId="0" fontId="5" fillId="0" borderId="46" xfId="0" applyFont="1" applyBorder="1" applyAlignment="1" applyProtection="1">
      <alignment horizontal="left" vertical="center"/>
      <protection hidden="1"/>
    </xf>
    <xf numFmtId="9" fontId="1" fillId="0" borderId="0" xfId="0" applyNumberFormat="1" applyFont="1" applyBorder="1" applyAlignment="1" applyProtection="1">
      <alignment horizontal="center" vertical="center"/>
      <protection hidden="1"/>
    </xf>
    <xf numFmtId="0" fontId="1" fillId="11" borderId="51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12" borderId="47" xfId="0" applyFont="1" applyFill="1" applyBorder="1" applyAlignment="1" applyProtection="1">
      <alignment horizontal="center" vertical="center"/>
      <protection hidden="1"/>
    </xf>
    <xf numFmtId="0" fontId="1" fillId="12" borderId="44" xfId="0" applyFont="1" applyFill="1" applyBorder="1" applyAlignment="1" applyProtection="1">
      <alignment horizontal="center" vertical="center"/>
      <protection hidden="1"/>
    </xf>
    <xf numFmtId="0" fontId="1" fillId="12" borderId="48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textRotation="90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52" xfId="0" applyFont="1" applyFill="1" applyBorder="1" applyAlignment="1" applyProtection="1">
      <alignment horizontal="left" vertical="center"/>
      <protection hidden="1"/>
    </xf>
    <xf numFmtId="0" fontId="1" fillId="0" borderId="53" xfId="0" applyFont="1" applyFill="1" applyBorder="1" applyAlignment="1" applyProtection="1">
      <alignment horizontal="left" vertical="center"/>
      <protection hidden="1"/>
    </xf>
    <xf numFmtId="0" fontId="5" fillId="0" borderId="54" xfId="0" applyFont="1" applyFill="1" applyBorder="1" applyAlignment="1" applyProtection="1">
      <alignment horizontal="left" vertical="center"/>
      <protection hidden="1"/>
    </xf>
    <xf numFmtId="0" fontId="5" fillId="8" borderId="54" xfId="0" applyFont="1" applyFill="1" applyBorder="1" applyAlignment="1" applyProtection="1">
      <alignment horizontal="left" vertical="center"/>
      <protection hidden="1"/>
    </xf>
    <xf numFmtId="0" fontId="1" fillId="8" borderId="53" xfId="0" applyFont="1" applyFill="1" applyBorder="1" applyAlignment="1" applyProtection="1">
      <alignment horizontal="left" vertical="center"/>
      <protection hidden="1"/>
    </xf>
    <xf numFmtId="0" fontId="1" fillId="8" borderId="55" xfId="0" applyFont="1" applyFill="1" applyBorder="1" applyAlignment="1" applyProtection="1">
      <alignment horizontal="left" vertical="center"/>
      <protection hidden="1"/>
    </xf>
    <xf numFmtId="0" fontId="5" fillId="0" borderId="52" xfId="0" applyFont="1" applyBorder="1" applyAlignment="1" applyProtection="1">
      <alignment horizontal="left" vertical="center"/>
      <protection hidden="1"/>
    </xf>
    <xf numFmtId="0" fontId="1" fillId="0" borderId="53" xfId="0" applyFont="1" applyBorder="1" applyAlignment="1" applyProtection="1">
      <alignment horizontal="left" vertical="center"/>
      <protection hidden="1"/>
    </xf>
    <xf numFmtId="0" fontId="5" fillId="0" borderId="54" xfId="0" applyFont="1" applyBorder="1" applyAlignment="1" applyProtection="1">
      <alignment horizontal="left" vertical="center"/>
      <protection hidden="1"/>
    </xf>
    <xf numFmtId="0" fontId="7" fillId="12" borderId="56" xfId="0" applyFont="1" applyFill="1" applyBorder="1" applyAlignment="1" applyProtection="1">
      <alignment vertical="center"/>
      <protection/>
    </xf>
    <xf numFmtId="0" fontId="7" fillId="12" borderId="57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58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/>
      <protection/>
    </xf>
    <xf numFmtId="0" fontId="0" fillId="0" borderId="59" xfId="0" applyFont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" xfId="0" applyBorder="1" applyAlignment="1" applyProtection="1" quotePrefix="1">
      <alignment horizontal="center"/>
      <protection/>
    </xf>
    <xf numFmtId="0" fontId="0" fillId="0" borderId="64" xfId="0" applyBorder="1" applyAlignment="1" applyProtection="1">
      <alignment horizontal="center"/>
      <protection/>
    </xf>
    <xf numFmtId="0" fontId="0" fillId="0" borderId="65" xfId="0" applyBorder="1" applyAlignment="1" applyProtection="1" quotePrefix="1">
      <alignment horizontal="center"/>
      <protection/>
    </xf>
    <xf numFmtId="0" fontId="7" fillId="0" borderId="66" xfId="0" applyFont="1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0" fillId="0" borderId="68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61" xfId="0" applyFont="1" applyBorder="1" applyAlignment="1" applyProtection="1">
      <alignment horizontal="center"/>
      <protection/>
    </xf>
    <xf numFmtId="0" fontId="0" fillId="0" borderId="62" xfId="0" applyFont="1" applyBorder="1" applyAlignment="1" applyProtection="1">
      <alignment horizontal="center"/>
      <protection/>
    </xf>
    <xf numFmtId="0" fontId="0" fillId="0" borderId="63" xfId="0" applyFont="1" applyBorder="1" applyAlignment="1" applyProtection="1">
      <alignment horizontal="center"/>
      <protection/>
    </xf>
    <xf numFmtId="0" fontId="0" fillId="7" borderId="56" xfId="0" applyFont="1" applyFill="1" applyBorder="1" applyAlignment="1" applyProtection="1">
      <alignment horizontal="center" vertical="center"/>
      <protection/>
    </xf>
    <xf numFmtId="0" fontId="0" fillId="7" borderId="69" xfId="0" applyFont="1" applyFill="1" applyBorder="1" applyAlignment="1" applyProtection="1">
      <alignment horizontal="center" vertical="center"/>
      <protection/>
    </xf>
    <xf numFmtId="0" fontId="14" fillId="7" borderId="57" xfId="0" applyFont="1" applyFill="1" applyBorder="1" applyAlignment="1" applyProtection="1">
      <alignment horizontal="center" vertical="center"/>
      <protection/>
    </xf>
    <xf numFmtId="0" fontId="0" fillId="7" borderId="69" xfId="0" applyFont="1" applyFill="1" applyBorder="1" applyAlignment="1" applyProtection="1" quotePrefix="1">
      <alignment horizontal="center" vertical="center"/>
      <protection/>
    </xf>
    <xf numFmtId="0" fontId="14" fillId="7" borderId="70" xfId="0" applyFont="1" applyFill="1" applyBorder="1" applyAlignment="1" applyProtection="1">
      <alignment horizontal="center" vertical="center"/>
      <protection/>
    </xf>
    <xf numFmtId="0" fontId="0" fillId="7" borderId="71" xfId="0" applyFill="1" applyBorder="1" applyAlignment="1" applyProtection="1">
      <alignment/>
      <protection/>
    </xf>
    <xf numFmtId="20" fontId="0" fillId="7" borderId="59" xfId="0" applyNumberFormat="1" applyFill="1" applyBorder="1" applyAlignment="1" applyProtection="1">
      <alignment horizontal="center"/>
      <protection/>
    </xf>
    <xf numFmtId="0" fontId="0" fillId="7" borderId="72" xfId="0" applyFont="1" applyFill="1" applyBorder="1" applyAlignment="1" applyProtection="1">
      <alignment horizontal="center"/>
      <protection/>
    </xf>
    <xf numFmtId="0" fontId="0" fillId="7" borderId="59" xfId="0" applyFont="1" applyFill="1" applyBorder="1" applyAlignment="1" applyProtection="1" quotePrefix="1">
      <alignment horizontal="center"/>
      <protection/>
    </xf>
    <xf numFmtId="0" fontId="0" fillId="7" borderId="60" xfId="0" applyFont="1" applyFill="1" applyBorder="1" applyAlignment="1" applyProtection="1" quotePrefix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7" borderId="23" xfId="0" applyFill="1" applyBorder="1" applyAlignment="1" applyProtection="1">
      <alignment/>
      <protection/>
    </xf>
    <xf numFmtId="20" fontId="0" fillId="7" borderId="73" xfId="0" applyNumberFormat="1" applyFill="1" applyBorder="1" applyAlignment="1" applyProtection="1">
      <alignment horizontal="center"/>
      <protection/>
    </xf>
    <xf numFmtId="0" fontId="0" fillId="7" borderId="74" xfId="0" applyFont="1" applyFill="1" applyBorder="1" applyAlignment="1" applyProtection="1">
      <alignment horizontal="center"/>
      <protection/>
    </xf>
    <xf numFmtId="0" fontId="0" fillId="7" borderId="73" xfId="0" applyFont="1" applyFill="1" applyBorder="1" applyAlignment="1" applyProtection="1" quotePrefix="1">
      <alignment horizontal="center"/>
      <protection/>
    </xf>
    <xf numFmtId="0" fontId="0" fillId="7" borderId="75" xfId="0" applyFont="1" applyFill="1" applyBorder="1" applyAlignment="1" applyProtection="1" quotePrefix="1">
      <alignment horizontal="center"/>
      <protection/>
    </xf>
    <xf numFmtId="0" fontId="7" fillId="7" borderId="66" xfId="0" applyFont="1" applyFill="1" applyBorder="1" applyAlignment="1" applyProtection="1">
      <alignment/>
      <protection/>
    </xf>
    <xf numFmtId="179" fontId="0" fillId="7" borderId="67" xfId="0" applyNumberFormat="1" applyFill="1" applyBorder="1" applyAlignment="1" applyProtection="1">
      <alignment/>
      <protection/>
    </xf>
    <xf numFmtId="0" fontId="0" fillId="7" borderId="76" xfId="0" applyFill="1" applyBorder="1" applyAlignment="1" applyProtection="1">
      <alignment/>
      <protection/>
    </xf>
    <xf numFmtId="0" fontId="1" fillId="2" borderId="77" xfId="0" applyFont="1" applyFill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3" borderId="2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1" fillId="4" borderId="22" xfId="0" applyFont="1" applyFill="1" applyBorder="1" applyAlignment="1" applyProtection="1">
      <alignment horizontal="center" vertical="center"/>
      <protection/>
    </xf>
    <xf numFmtId="0" fontId="1" fillId="5" borderId="22" xfId="0" applyFont="1" applyFill="1" applyBorder="1" applyAlignment="1" applyProtection="1">
      <alignment horizontal="center" vertical="center"/>
      <protection/>
    </xf>
    <xf numFmtId="0" fontId="1" fillId="6" borderId="78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0" fillId="0" borderId="79" xfId="0" applyBorder="1" applyAlignment="1" applyProtection="1" quotePrefix="1">
      <alignment horizontal="center"/>
      <protection hidden="1"/>
    </xf>
    <xf numFmtId="0" fontId="0" fillId="0" borderId="80" xfId="0" applyBorder="1" applyAlignment="1" applyProtection="1" quotePrefix="1">
      <alignment horizontal="center"/>
      <protection hidden="1"/>
    </xf>
    <xf numFmtId="0" fontId="0" fillId="0" borderId="81" xfId="0" applyBorder="1" applyAlignment="1" applyProtection="1" quotePrefix="1">
      <alignment horizontal="center"/>
      <protection hidden="1"/>
    </xf>
    <xf numFmtId="0" fontId="0" fillId="0" borderId="79" xfId="0" applyBorder="1" applyAlignment="1" applyProtection="1">
      <alignment horizontal="center"/>
      <protection hidden="1"/>
    </xf>
    <xf numFmtId="0" fontId="0" fillId="0" borderId="81" xfId="0" applyBorder="1" applyAlignment="1" applyProtection="1">
      <alignment horizontal="center"/>
      <protection hidden="1"/>
    </xf>
    <xf numFmtId="0" fontId="5" fillId="3" borderId="40" xfId="0" applyFont="1" applyFill="1" applyBorder="1" applyAlignment="1" applyProtection="1">
      <alignment horizontal="left" vertical="center"/>
      <protection hidden="1"/>
    </xf>
    <xf numFmtId="0" fontId="5" fillId="3" borderId="41" xfId="0" applyFont="1" applyFill="1" applyBorder="1" applyAlignment="1" applyProtection="1">
      <alignment horizontal="left" vertical="center"/>
      <protection hidden="1"/>
    </xf>
    <xf numFmtId="0" fontId="1" fillId="3" borderId="42" xfId="0" applyFont="1" applyFill="1" applyBorder="1" applyAlignment="1" applyProtection="1">
      <alignment horizontal="left" vertical="center"/>
      <protection hidden="1"/>
    </xf>
    <xf numFmtId="0" fontId="1" fillId="3" borderId="43" xfId="0" applyFont="1" applyFill="1" applyBorder="1" applyAlignment="1" applyProtection="1">
      <alignment horizontal="left" vertical="center"/>
      <protection hidden="1"/>
    </xf>
    <xf numFmtId="0" fontId="5" fillId="7" borderId="45" xfId="0" applyFont="1" applyFill="1" applyBorder="1" applyAlignment="1" applyProtection="1">
      <alignment horizontal="left" vertical="center"/>
      <protection hidden="1"/>
    </xf>
    <xf numFmtId="0" fontId="5" fillId="7" borderId="46" xfId="0" applyFont="1" applyFill="1" applyBorder="1" applyAlignment="1" applyProtection="1">
      <alignment horizontal="left" vertical="center"/>
      <protection hidden="1"/>
    </xf>
    <xf numFmtId="0" fontId="1" fillId="7" borderId="42" xfId="0" applyFont="1" applyFill="1" applyBorder="1" applyAlignment="1" applyProtection="1">
      <alignment horizontal="left" vertical="center"/>
      <protection hidden="1"/>
    </xf>
    <xf numFmtId="0" fontId="1" fillId="7" borderId="43" xfId="0" applyFont="1" applyFill="1" applyBorder="1" applyAlignment="1" applyProtection="1">
      <alignment horizontal="left" vertical="center"/>
      <protection hidden="1"/>
    </xf>
    <xf numFmtId="0" fontId="5" fillId="2" borderId="45" xfId="0" applyFont="1" applyFill="1" applyBorder="1" applyAlignment="1" applyProtection="1">
      <alignment horizontal="left" vertical="center"/>
      <protection hidden="1"/>
    </xf>
    <xf numFmtId="0" fontId="5" fillId="2" borderId="46" xfId="0" applyFont="1" applyFill="1" applyBorder="1" applyAlignment="1" applyProtection="1">
      <alignment horizontal="left" vertical="center"/>
      <protection hidden="1"/>
    </xf>
    <xf numFmtId="0" fontId="1" fillId="2" borderId="49" xfId="0" applyFont="1" applyFill="1" applyBorder="1" applyAlignment="1" applyProtection="1">
      <alignment horizontal="left" vertical="center"/>
      <protection hidden="1"/>
    </xf>
    <xf numFmtId="0" fontId="1" fillId="2" borderId="50" xfId="0" applyFont="1" applyFill="1" applyBorder="1" applyAlignment="1" applyProtection="1">
      <alignment horizontal="left" vertical="center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73" xfId="0" applyBorder="1" applyAlignment="1" applyProtection="1">
      <alignment/>
      <protection hidden="1"/>
    </xf>
    <xf numFmtId="0" fontId="0" fillId="0" borderId="75" xfId="0" applyBorder="1" applyAlignment="1" applyProtection="1">
      <alignment/>
      <protection hidden="1"/>
    </xf>
    <xf numFmtId="1" fontId="0" fillId="0" borderId="75" xfId="0" applyNumberFormat="1" applyBorder="1" applyAlignment="1" applyProtection="1">
      <alignment/>
      <protection hidden="1"/>
    </xf>
    <xf numFmtId="1" fontId="0" fillId="0" borderId="74" xfId="0" applyNumberFormat="1" applyBorder="1" applyAlignment="1" applyProtection="1">
      <alignment/>
      <protection hidden="1"/>
    </xf>
    <xf numFmtId="0" fontId="7" fillId="13" borderId="68" xfId="0" applyFont="1" applyFill="1" applyBorder="1" applyAlignment="1" applyProtection="1">
      <alignment horizontal="center"/>
      <protection hidden="1"/>
    </xf>
    <xf numFmtId="0" fontId="0" fillId="0" borderId="82" xfId="0" applyBorder="1" applyAlignment="1" applyProtection="1" quotePrefix="1">
      <alignment horizontal="center"/>
      <protection hidden="1"/>
    </xf>
    <xf numFmtId="0" fontId="0" fillId="0" borderId="83" xfId="0" applyBorder="1" applyAlignment="1" applyProtection="1" quotePrefix="1">
      <alignment horizontal="center"/>
      <protection hidden="1"/>
    </xf>
    <xf numFmtId="0" fontId="0" fillId="0" borderId="82" xfId="0" applyBorder="1" applyAlignment="1" applyProtection="1">
      <alignment/>
      <protection hidden="1"/>
    </xf>
    <xf numFmtId="0" fontId="0" fillId="0" borderId="83" xfId="0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0" fillId="0" borderId="84" xfId="0" applyBorder="1" applyAlignment="1" applyProtection="1">
      <alignment/>
      <protection hidden="1"/>
    </xf>
    <xf numFmtId="0" fontId="0" fillId="0" borderId="9" xfId="0" applyBorder="1" applyAlignment="1" applyProtection="1" quotePrefix="1">
      <alignment horizontal="center"/>
      <protection hidden="1"/>
    </xf>
    <xf numFmtId="0" fontId="0" fillId="0" borderId="85" xfId="0" applyBorder="1" applyAlignment="1" applyProtection="1">
      <alignment/>
      <protection hidden="1"/>
    </xf>
    <xf numFmtId="0" fontId="0" fillId="0" borderId="86" xfId="0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" fontId="1" fillId="0" borderId="0" xfId="0" applyNumberFormat="1" applyFont="1" applyBorder="1" applyAlignment="1" applyProtection="1">
      <alignment vertical="center"/>
      <protection hidden="1"/>
    </xf>
    <xf numFmtId="1" fontId="0" fillId="0" borderId="0" xfId="0" applyNumberForma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2" fontId="26" fillId="0" borderId="0" xfId="0" applyNumberFormat="1" applyFont="1" applyAlignment="1" applyProtection="1">
      <alignment vertical="center"/>
      <protection hidden="1"/>
    </xf>
    <xf numFmtId="49" fontId="20" fillId="0" borderId="87" xfId="0" applyNumberFormat="1" applyFont="1" applyFill="1" applyBorder="1" applyAlignment="1" applyProtection="1">
      <alignment horizontal="center" vertical="center"/>
      <protection hidden="1"/>
    </xf>
    <xf numFmtId="2" fontId="20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89" xfId="0" applyFont="1" applyFill="1" applyBorder="1" applyAlignment="1" applyProtection="1">
      <alignment horizontal="center" vertical="center"/>
      <protection locked="0"/>
    </xf>
    <xf numFmtId="0" fontId="1" fillId="0" borderId="90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91" xfId="0" applyFont="1" applyFill="1" applyBorder="1" applyAlignment="1" applyProtection="1">
      <alignment horizontal="center" vertical="center"/>
      <protection locked="0"/>
    </xf>
    <xf numFmtId="0" fontId="1" fillId="0" borderId="88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49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9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93" xfId="0" applyFont="1" applyFill="1" applyBorder="1" applyAlignment="1" applyProtection="1">
      <alignment horizontal="center" vertical="center"/>
      <protection locked="0"/>
    </xf>
    <xf numFmtId="0" fontId="1" fillId="0" borderId="94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95" xfId="0" applyFont="1" applyFill="1" applyBorder="1" applyAlignment="1" applyProtection="1">
      <alignment horizontal="center" vertical="center"/>
      <protection locked="0"/>
    </xf>
    <xf numFmtId="0" fontId="1" fillId="0" borderId="9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96" xfId="0" applyFont="1" applyFill="1" applyBorder="1" applyAlignment="1" applyProtection="1">
      <alignment horizontal="center" vertical="center"/>
      <protection locked="0"/>
    </xf>
    <xf numFmtId="0" fontId="1" fillId="0" borderId="97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49" fontId="1" fillId="0" borderId="53" xfId="0" applyNumberFormat="1" applyFont="1" applyBorder="1" applyAlignment="1" applyProtection="1">
      <alignment horizontal="center" vertical="center"/>
      <protection locked="0"/>
    </xf>
    <xf numFmtId="0" fontId="1" fillId="0" borderId="98" xfId="0" applyFont="1" applyBorder="1" applyAlignment="1" applyProtection="1">
      <alignment horizontal="center" vertical="center"/>
      <protection locked="0"/>
    </xf>
    <xf numFmtId="0" fontId="1" fillId="0" borderId="99" xfId="0" applyFont="1" applyFill="1" applyBorder="1" applyAlignment="1" applyProtection="1">
      <alignment horizontal="center" vertical="center"/>
      <protection locked="0"/>
    </xf>
    <xf numFmtId="0" fontId="1" fillId="0" borderId="98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100" xfId="0" applyFont="1" applyFill="1" applyBorder="1" applyAlignment="1" applyProtection="1">
      <alignment horizontal="center" vertical="center"/>
      <protection locked="0"/>
    </xf>
    <xf numFmtId="0" fontId="1" fillId="0" borderId="101" xfId="0" applyFont="1" applyFill="1" applyBorder="1" applyAlignment="1" applyProtection="1">
      <alignment horizontal="center"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49" fontId="1" fillId="0" borderId="54" xfId="0" applyNumberFormat="1" applyFont="1" applyBorder="1" applyAlignment="1" applyProtection="1">
      <alignment horizontal="center" vertical="center"/>
      <protection locked="0"/>
    </xf>
    <xf numFmtId="0" fontId="1" fillId="0" borderId="102" xfId="0" applyFont="1" applyBorder="1" applyAlignment="1" applyProtection="1">
      <alignment horizontal="center" vertical="center"/>
      <protection locked="0"/>
    </xf>
    <xf numFmtId="0" fontId="1" fillId="0" borderId="103" xfId="0" applyFont="1" applyFill="1" applyBorder="1" applyAlignment="1" applyProtection="1">
      <alignment horizontal="center" vertical="center"/>
      <protection locked="0"/>
    </xf>
    <xf numFmtId="0" fontId="1" fillId="0" borderId="102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1" fillId="0" borderId="104" xfId="0" applyFont="1" applyFill="1" applyBorder="1" applyAlignment="1" applyProtection="1">
      <alignment horizontal="center" vertical="center"/>
      <protection locked="0"/>
    </xf>
    <xf numFmtId="0" fontId="1" fillId="0" borderId="105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101" xfId="0" applyFont="1" applyBorder="1" applyAlignment="1" applyProtection="1">
      <alignment horizontal="center" vertical="center"/>
      <protection locked="0"/>
    </xf>
    <xf numFmtId="0" fontId="1" fillId="7" borderId="106" xfId="0" applyFont="1" applyFill="1" applyBorder="1" applyAlignment="1" applyProtection="1">
      <alignment horizontal="center" vertical="center" textRotation="90"/>
      <protection locked="0"/>
    </xf>
    <xf numFmtId="0" fontId="1" fillId="0" borderId="107" xfId="0" applyFont="1" applyBorder="1" applyAlignment="1" applyProtection="1">
      <alignment horizontal="center" vertical="center"/>
      <protection locked="0"/>
    </xf>
    <xf numFmtId="0" fontId="1" fillId="0" borderId="108" xfId="0" applyFont="1" applyBorder="1" applyAlignment="1" applyProtection="1">
      <alignment horizontal="center" vertical="center"/>
      <protection locked="0"/>
    </xf>
    <xf numFmtId="0" fontId="1" fillId="0" borderId="109" xfId="0" applyFont="1" applyFill="1" applyBorder="1" applyAlignment="1" applyProtection="1">
      <alignment horizontal="center" vertical="center"/>
      <protection locked="0"/>
    </xf>
    <xf numFmtId="0" fontId="1" fillId="0" borderId="110" xfId="0" applyFont="1" applyFill="1" applyBorder="1" applyAlignment="1" applyProtection="1">
      <alignment horizontal="center" vertical="center"/>
      <protection locked="0"/>
    </xf>
    <xf numFmtId="0" fontId="1" fillId="0" borderId="108" xfId="0" applyFont="1" applyFill="1" applyBorder="1" applyAlignment="1" applyProtection="1">
      <alignment horizontal="center" vertical="center"/>
      <protection locked="0"/>
    </xf>
    <xf numFmtId="0" fontId="1" fillId="0" borderId="111" xfId="0" applyFont="1" applyFill="1" applyBorder="1" applyAlignment="1" applyProtection="1">
      <alignment horizontal="center" vertical="center"/>
      <protection locked="0"/>
    </xf>
    <xf numFmtId="0" fontId="1" fillId="0" borderId="112" xfId="0" applyFont="1" applyFill="1" applyBorder="1" applyAlignment="1" applyProtection="1">
      <alignment horizontal="center" vertical="center"/>
      <protection locked="0"/>
    </xf>
    <xf numFmtId="0" fontId="1" fillId="0" borderId="113" xfId="0" applyFont="1" applyFill="1" applyBorder="1" applyAlignment="1" applyProtection="1">
      <alignment horizontal="center" vertical="center"/>
      <protection locked="0"/>
    </xf>
    <xf numFmtId="0" fontId="1" fillId="7" borderId="114" xfId="0" applyFont="1" applyFill="1" applyBorder="1" applyAlignment="1" applyProtection="1">
      <alignment horizontal="center" vertical="center" textRotation="90"/>
      <protection locked="0"/>
    </xf>
    <xf numFmtId="0" fontId="1" fillId="0" borderId="115" xfId="0" applyFont="1" applyBorder="1" applyAlignment="1" applyProtection="1">
      <alignment horizontal="center" vertical="center"/>
      <protection locked="0"/>
    </xf>
    <xf numFmtId="0" fontId="1" fillId="0" borderId="116" xfId="0" applyFont="1" applyBorder="1" applyAlignment="1" applyProtection="1">
      <alignment horizontal="center" vertical="center"/>
      <protection locked="0"/>
    </xf>
    <xf numFmtId="0" fontId="1" fillId="0" borderId="117" xfId="0" applyFont="1" applyFill="1" applyBorder="1" applyAlignment="1" applyProtection="1">
      <alignment horizontal="center" vertical="center"/>
      <protection locked="0"/>
    </xf>
    <xf numFmtId="0" fontId="1" fillId="0" borderId="118" xfId="0" applyFont="1" applyFill="1" applyBorder="1" applyAlignment="1" applyProtection="1">
      <alignment horizontal="center" vertical="center"/>
      <protection locked="0"/>
    </xf>
    <xf numFmtId="0" fontId="1" fillId="0" borderId="116" xfId="0" applyFont="1" applyFill="1" applyBorder="1" applyAlignment="1" applyProtection="1">
      <alignment horizontal="center" vertical="center"/>
      <protection locked="0"/>
    </xf>
    <xf numFmtId="0" fontId="1" fillId="0" borderId="119" xfId="0" applyFont="1" applyFill="1" applyBorder="1" applyAlignment="1" applyProtection="1">
      <alignment horizontal="center" vertical="center"/>
      <protection locked="0"/>
    </xf>
    <xf numFmtId="0" fontId="1" fillId="0" borderId="120" xfId="0" applyFont="1" applyFill="1" applyBorder="1" applyAlignment="1" applyProtection="1">
      <alignment horizontal="center" vertical="center"/>
      <protection locked="0"/>
    </xf>
    <xf numFmtId="0" fontId="1" fillId="0" borderId="12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22" xfId="0" applyFont="1" applyBorder="1" applyAlignment="1" applyProtection="1">
      <alignment horizontal="center" vertical="center"/>
      <protection locked="0"/>
    </xf>
    <xf numFmtId="0" fontId="1" fillId="0" borderId="122" xfId="0" applyFont="1" applyFill="1" applyBorder="1" applyAlignment="1" applyProtection="1">
      <alignment horizontal="center" vertical="center"/>
      <protection locked="0"/>
    </xf>
    <xf numFmtId="0" fontId="1" fillId="0" borderId="122" xfId="0" applyFont="1" applyFill="1" applyBorder="1" applyAlignment="1" applyProtection="1">
      <alignment horizontal="center" vertical="center"/>
      <protection locked="0"/>
    </xf>
    <xf numFmtId="0" fontId="1" fillId="0" borderId="105" xfId="0" applyFont="1" applyBorder="1" applyAlignment="1" applyProtection="1">
      <alignment horizontal="center" vertical="center"/>
      <protection locked="0"/>
    </xf>
    <xf numFmtId="0" fontId="1" fillId="7" borderId="123" xfId="0" applyFont="1" applyFill="1" applyBorder="1" applyAlignment="1" applyProtection="1">
      <alignment horizontal="center" vertical="center" textRotation="90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124" xfId="0" applyFont="1" applyBorder="1" applyAlignment="1" applyProtection="1">
      <alignment horizontal="center" vertical="center"/>
      <protection hidden="1"/>
    </xf>
    <xf numFmtId="0" fontId="5" fillId="0" borderId="125" xfId="0" applyFont="1" applyBorder="1" applyAlignment="1" applyProtection="1">
      <alignment horizontal="center" vertical="center"/>
      <protection hidden="1"/>
    </xf>
    <xf numFmtId="0" fontId="5" fillId="0" borderId="126" xfId="0" applyFont="1" applyBorder="1" applyAlignment="1" applyProtection="1">
      <alignment horizontal="center" vertical="center"/>
      <protection hidden="1"/>
    </xf>
    <xf numFmtId="0" fontId="5" fillId="0" borderId="127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" fillId="0" borderId="128" xfId="0" applyFont="1" applyBorder="1" applyAlignment="1" applyProtection="1">
      <alignment horizontal="center" vertical="center"/>
      <protection hidden="1"/>
    </xf>
    <xf numFmtId="0" fontId="1" fillId="0" borderId="129" xfId="0" applyFont="1" applyBorder="1" applyAlignment="1" applyProtection="1">
      <alignment horizontal="center" vertical="center"/>
      <protection hidden="1"/>
    </xf>
    <xf numFmtId="0" fontId="1" fillId="0" borderId="130" xfId="0" applyFont="1" applyBorder="1" applyAlignment="1" applyProtection="1">
      <alignment horizontal="center" vertical="center"/>
      <protection hidden="1"/>
    </xf>
    <xf numFmtId="0" fontId="1" fillId="0" borderId="131" xfId="0" applyFont="1" applyBorder="1" applyAlignment="1" applyProtection="1">
      <alignment horizontal="left" vertical="center"/>
      <protection hidden="1"/>
    </xf>
    <xf numFmtId="0" fontId="1" fillId="0" borderId="128" xfId="0" applyFont="1" applyBorder="1" applyAlignment="1" applyProtection="1">
      <alignment horizontal="center" vertical="center"/>
      <protection hidden="1"/>
    </xf>
    <xf numFmtId="0" fontId="1" fillId="0" borderId="129" xfId="0" applyFont="1" applyBorder="1" applyAlignment="1" applyProtection="1">
      <alignment horizontal="center" vertical="center"/>
      <protection hidden="1"/>
    </xf>
    <xf numFmtId="0" fontId="1" fillId="0" borderId="130" xfId="0" applyFont="1" applyBorder="1" applyAlignment="1" applyProtection="1">
      <alignment horizontal="center" vertical="center"/>
      <protection hidden="1"/>
    </xf>
    <xf numFmtId="0" fontId="1" fillId="0" borderId="132" xfId="0" applyFont="1" applyBorder="1" applyAlignment="1" applyProtection="1">
      <alignment horizontal="center" vertical="center"/>
      <protection hidden="1"/>
    </xf>
    <xf numFmtId="0" fontId="1" fillId="0" borderId="133" xfId="0" applyFont="1" applyBorder="1" applyAlignment="1" applyProtection="1">
      <alignment horizontal="center" vertical="center"/>
      <protection hidden="1"/>
    </xf>
    <xf numFmtId="0" fontId="1" fillId="0" borderId="134" xfId="0" applyFont="1" applyBorder="1" applyAlignment="1" applyProtection="1">
      <alignment horizontal="center" vertical="center"/>
      <protection hidden="1"/>
    </xf>
    <xf numFmtId="0" fontId="1" fillId="0" borderId="135" xfId="0" applyFont="1" applyBorder="1" applyAlignment="1" applyProtection="1">
      <alignment horizontal="left" vertical="center"/>
      <protection hidden="1"/>
    </xf>
    <xf numFmtId="0" fontId="1" fillId="0" borderId="136" xfId="0" applyFont="1" applyBorder="1" applyAlignment="1" applyProtection="1">
      <alignment horizontal="left" vertical="center"/>
      <protection hidden="1"/>
    </xf>
    <xf numFmtId="0" fontId="1" fillId="0" borderId="137" xfId="0" applyFont="1" applyBorder="1" applyAlignment="1" applyProtection="1">
      <alignment horizontal="center" vertical="center"/>
      <protection hidden="1"/>
    </xf>
    <xf numFmtId="0" fontId="1" fillId="0" borderId="138" xfId="0" applyFont="1" applyBorder="1" applyAlignment="1" applyProtection="1">
      <alignment horizontal="center" vertical="center"/>
      <protection hidden="1"/>
    </xf>
    <xf numFmtId="0" fontId="1" fillId="0" borderId="139" xfId="0" applyFont="1" applyBorder="1" applyAlignment="1" applyProtection="1">
      <alignment horizontal="center" vertical="center"/>
      <protection hidden="1"/>
    </xf>
    <xf numFmtId="0" fontId="1" fillId="0" borderId="140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 quotePrefix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89" xfId="0" applyFont="1" applyBorder="1" applyAlignment="1" applyProtection="1">
      <alignment horizontal="center" vertical="center"/>
      <protection locked="0"/>
    </xf>
    <xf numFmtId="0" fontId="1" fillId="0" borderId="90" xfId="0" applyFont="1" applyBorder="1" applyAlignment="1" applyProtection="1">
      <alignment horizontal="center" vertical="center"/>
      <protection locked="0"/>
    </xf>
    <xf numFmtId="0" fontId="1" fillId="0" borderId="9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93" xfId="0" applyFont="1" applyBorder="1" applyAlignment="1" applyProtection="1">
      <alignment horizontal="center" vertical="center"/>
      <protection locked="0"/>
    </xf>
    <xf numFmtId="0" fontId="1" fillId="0" borderId="94" xfId="0" applyFont="1" applyBorder="1" applyAlignment="1" applyProtection="1">
      <alignment horizontal="center" vertical="center"/>
      <protection locked="0"/>
    </xf>
    <xf numFmtId="0" fontId="1" fillId="0" borderId="95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96" xfId="0" applyFont="1" applyBorder="1" applyAlignment="1" applyProtection="1">
      <alignment horizontal="center" vertical="center"/>
      <protection locked="0"/>
    </xf>
    <xf numFmtId="0" fontId="1" fillId="0" borderId="97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100" xfId="0" applyFont="1" applyBorder="1" applyAlignment="1" applyProtection="1">
      <alignment horizontal="center" vertical="center"/>
      <protection locked="0"/>
    </xf>
    <xf numFmtId="0" fontId="1" fillId="0" borderId="99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104" xfId="0" applyFont="1" applyBorder="1" applyAlignment="1" applyProtection="1">
      <alignment horizontal="center" vertical="center"/>
      <protection locked="0"/>
    </xf>
    <xf numFmtId="0" fontId="1" fillId="0" borderId="103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hidden="1"/>
    </xf>
    <xf numFmtId="1" fontId="0" fillId="0" borderId="141" xfId="0" applyNumberFormat="1" applyBorder="1" applyAlignment="1" applyProtection="1">
      <alignment horizontal="center"/>
      <protection/>
    </xf>
    <xf numFmtId="1" fontId="0" fillId="0" borderId="142" xfId="0" applyNumberFormat="1" applyBorder="1" applyAlignment="1" applyProtection="1">
      <alignment horizontal="center"/>
      <protection/>
    </xf>
    <xf numFmtId="0" fontId="0" fillId="0" borderId="141" xfId="0" applyBorder="1" applyAlignment="1" applyProtection="1">
      <alignment horizontal="center"/>
      <protection/>
    </xf>
    <xf numFmtId="0" fontId="7" fillId="0" borderId="143" xfId="0" applyFont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vertical="center"/>
      <protection/>
    </xf>
    <xf numFmtId="1" fontId="0" fillId="0" borderId="144" xfId="0" applyNumberFormat="1" applyBorder="1" applyAlignment="1" applyProtection="1" quotePrefix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0" fillId="0" borderId="142" xfId="0" applyBorder="1" applyAlignment="1" applyProtection="1">
      <alignment horizontal="left"/>
      <protection/>
    </xf>
    <xf numFmtId="0" fontId="0" fillId="0" borderId="72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7" fillId="7" borderId="67" xfId="0" applyFont="1" applyFill="1" applyBorder="1" applyAlignment="1" applyProtection="1">
      <alignment horizontal="right"/>
      <protection/>
    </xf>
    <xf numFmtId="0" fontId="7" fillId="0" borderId="56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145" xfId="0" applyFont="1" applyBorder="1" applyAlignment="1" applyProtection="1">
      <alignment horizontal="center"/>
      <protection/>
    </xf>
    <xf numFmtId="1" fontId="0" fillId="0" borderId="142" xfId="0" applyNumberFormat="1" applyBorder="1" applyAlignment="1" applyProtection="1" quotePrefix="1">
      <alignment horizontal="center"/>
      <protection/>
    </xf>
    <xf numFmtId="0" fontId="7" fillId="12" borderId="57" xfId="0" applyFont="1" applyFill="1" applyBorder="1" applyAlignment="1" applyProtection="1">
      <alignment horizontal="left" vertical="center"/>
      <protection/>
    </xf>
    <xf numFmtId="0" fontId="0" fillId="12" borderId="57" xfId="0" applyFill="1" applyBorder="1" applyAlignment="1" applyProtection="1">
      <alignment horizontal="left" vertical="center"/>
      <protection/>
    </xf>
    <xf numFmtId="0" fontId="0" fillId="12" borderId="145" xfId="0" applyFill="1" applyBorder="1" applyAlignment="1" applyProtection="1">
      <alignment horizontal="left" vertical="center"/>
      <protection/>
    </xf>
    <xf numFmtId="0" fontId="7" fillId="0" borderId="142" xfId="0" applyFont="1" applyBorder="1" applyAlignment="1" applyProtection="1">
      <alignment horizontal="center" vertical="center"/>
      <protection/>
    </xf>
    <xf numFmtId="0" fontId="7" fillId="0" borderId="141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1" fontId="0" fillId="0" borderId="144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/>
    </xf>
    <xf numFmtId="0" fontId="0" fillId="0" borderId="141" xfId="0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3" fillId="7" borderId="146" xfId="0" applyFont="1" applyFill="1" applyBorder="1" applyAlignment="1" applyProtection="1">
      <alignment horizontal="center" vertical="center"/>
      <protection locked="0"/>
    </xf>
    <xf numFmtId="0" fontId="4" fillId="7" borderId="147" xfId="0" applyFont="1" applyFill="1" applyBorder="1" applyAlignment="1" applyProtection="1">
      <alignment horizontal="center" vertical="center"/>
      <protection locked="0"/>
    </xf>
    <xf numFmtId="0" fontId="4" fillId="7" borderId="148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textRotation="90"/>
      <protection locked="0"/>
    </xf>
    <xf numFmtId="0" fontId="2" fillId="0" borderId="149" xfId="0" applyFont="1" applyBorder="1" applyAlignment="1" applyProtection="1">
      <alignment horizontal="center" vertical="center" textRotation="90"/>
      <protection locked="0"/>
    </xf>
    <xf numFmtId="0" fontId="2" fillId="0" borderId="34" xfId="0" applyFont="1" applyBorder="1" applyAlignment="1" applyProtection="1">
      <alignment horizontal="center" vertical="center" textRotation="90"/>
      <protection locked="0"/>
    </xf>
    <xf numFmtId="0" fontId="1" fillId="7" borderId="150" xfId="0" applyFont="1" applyFill="1" applyBorder="1" applyAlignment="1" applyProtection="1">
      <alignment horizontal="center" vertical="center" textRotation="90"/>
      <protection locked="0"/>
    </xf>
    <xf numFmtId="0" fontId="1" fillId="7" borderId="147" xfId="0" applyFont="1" applyFill="1" applyBorder="1" applyAlignment="1" applyProtection="1">
      <alignment horizontal="center" vertical="center" textRotation="90"/>
      <protection locked="0"/>
    </xf>
    <xf numFmtId="0" fontId="1" fillId="7" borderId="151" xfId="0" applyFont="1" applyFill="1" applyBorder="1" applyAlignment="1" applyProtection="1">
      <alignment horizontal="center" vertical="center" textRotation="90"/>
      <protection locked="0"/>
    </xf>
    <xf numFmtId="0" fontId="2" fillId="0" borderId="152" xfId="0" applyFont="1" applyBorder="1" applyAlignment="1" applyProtection="1">
      <alignment horizontal="center" vertical="center" textRotation="90"/>
      <protection locked="0"/>
    </xf>
    <xf numFmtId="0" fontId="2" fillId="0" borderId="153" xfId="0" applyFont="1" applyBorder="1" applyAlignment="1" applyProtection="1">
      <alignment horizontal="center" vertical="center" textRotation="90"/>
      <protection locked="0"/>
    </xf>
    <xf numFmtId="0" fontId="1" fillId="7" borderId="148" xfId="0" applyFont="1" applyFill="1" applyBorder="1" applyAlignment="1" applyProtection="1">
      <alignment horizontal="center" vertical="center" textRotation="90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5" fillId="0" borderId="12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50" xfId="0" applyFont="1" applyBorder="1" applyAlignment="1" applyProtection="1">
      <alignment horizontal="center" vertical="center"/>
      <protection hidden="1"/>
    </xf>
    <xf numFmtId="0" fontId="2" fillId="0" borderId="154" xfId="0" applyFont="1" applyBorder="1" applyAlignment="1" applyProtection="1">
      <alignment horizontal="center" vertical="center" textRotation="90"/>
      <protection locked="0"/>
    </xf>
    <xf numFmtId="0" fontId="0" fillId="0" borderId="155" xfId="0" applyBorder="1" applyAlignment="1" applyProtection="1">
      <alignment horizontal="center" vertical="center" textRotation="90"/>
      <protection locked="0"/>
    </xf>
    <xf numFmtId="9" fontId="1" fillId="0" borderId="53" xfId="0" applyNumberFormat="1" applyFont="1" applyBorder="1" applyAlignment="1" applyProtection="1">
      <alignment horizontal="center" vertical="center"/>
      <protection hidden="1"/>
    </xf>
    <xf numFmtId="9" fontId="1" fillId="0" borderId="33" xfId="0" applyNumberFormat="1" applyFont="1" applyBorder="1" applyAlignment="1" applyProtection="1">
      <alignment horizontal="center" vertical="center"/>
      <protection hidden="1"/>
    </xf>
    <xf numFmtId="0" fontId="1" fillId="0" borderId="149" xfId="0" applyFont="1" applyBorder="1" applyAlignment="1" applyProtection="1">
      <alignment horizontal="center" vertical="center"/>
      <protection hidden="1"/>
    </xf>
    <xf numFmtId="0" fontId="1" fillId="8" borderId="149" xfId="0" applyFont="1" applyFill="1" applyBorder="1" applyAlignment="1" applyProtection="1">
      <alignment horizontal="center" vertical="center"/>
      <protection hidden="1"/>
    </xf>
    <xf numFmtId="9" fontId="1" fillId="8" borderId="33" xfId="0" applyNumberFormat="1" applyFont="1" applyFill="1" applyBorder="1" applyAlignment="1" applyProtection="1">
      <alignment horizontal="center" vertical="center"/>
      <protection hidden="1"/>
    </xf>
    <xf numFmtId="0" fontId="1" fillId="8" borderId="92" xfId="0" applyFont="1" applyFill="1" applyBorder="1" applyAlignment="1" applyProtection="1">
      <alignment horizontal="center" vertical="center"/>
      <protection hidden="1"/>
    </xf>
    <xf numFmtId="0" fontId="1" fillId="8" borderId="37" xfId="0" applyFont="1" applyFill="1" applyBorder="1" applyAlignment="1" applyProtection="1">
      <alignment horizontal="center" vertical="center"/>
      <protection hidden="1"/>
    </xf>
    <xf numFmtId="9" fontId="1" fillId="8" borderId="39" xfId="0" applyNumberFormat="1" applyFont="1" applyFill="1" applyBorder="1" applyAlignment="1" applyProtection="1">
      <alignment horizontal="center" vertical="center"/>
      <protection hidden="1"/>
    </xf>
    <xf numFmtId="0" fontId="5" fillId="8" borderId="149" xfId="0" applyFont="1" applyFill="1" applyBorder="1" applyAlignment="1" applyProtection="1">
      <alignment horizontal="center" vertical="center"/>
      <protection hidden="1"/>
    </xf>
    <xf numFmtId="0" fontId="5" fillId="8" borderId="34" xfId="0" applyFont="1" applyFill="1" applyBorder="1" applyAlignment="1" applyProtection="1">
      <alignment horizontal="center" vertical="center"/>
      <protection hidden="1"/>
    </xf>
    <xf numFmtId="0" fontId="1" fillId="11" borderId="152" xfId="0" applyFont="1" applyFill="1" applyBorder="1" applyAlignment="1" applyProtection="1">
      <alignment horizontal="center" vertical="center" textRotation="90"/>
      <protection hidden="1"/>
    </xf>
    <xf numFmtId="0" fontId="1" fillId="11" borderId="149" xfId="0" applyFont="1" applyFill="1" applyBorder="1" applyAlignment="1" applyProtection="1">
      <alignment horizontal="center" vertical="center" textRotation="90"/>
      <protection hidden="1"/>
    </xf>
    <xf numFmtId="0" fontId="1" fillId="11" borderId="34" xfId="0" applyFont="1" applyFill="1" applyBorder="1" applyAlignment="1" applyProtection="1">
      <alignment horizontal="center" vertical="center" textRotation="90"/>
      <protection hidden="1"/>
    </xf>
    <xf numFmtId="0" fontId="1" fillId="0" borderId="152" xfId="0" applyFont="1" applyBorder="1" applyAlignment="1" applyProtection="1">
      <alignment horizontal="center" vertical="center"/>
      <protection hidden="1"/>
    </xf>
    <xf numFmtId="0" fontId="1" fillId="0" borderId="101" xfId="0" applyFont="1" applyBorder="1" applyAlignment="1" applyProtection="1">
      <alignment horizontal="center" vertical="center"/>
      <protection hidden="1"/>
    </xf>
    <xf numFmtId="0" fontId="1" fillId="0" borderId="92" xfId="0" applyFont="1" applyBorder="1" applyAlignment="1" applyProtection="1">
      <alignment horizontal="center" vertical="center"/>
      <protection hidden="1"/>
    </xf>
    <xf numFmtId="0" fontId="6" fillId="8" borderId="149" xfId="0" applyFont="1" applyFill="1" applyBorder="1" applyAlignment="1" applyProtection="1">
      <alignment horizontal="center" vertical="center"/>
      <protection hidden="1"/>
    </xf>
    <xf numFmtId="0" fontId="6" fillId="8" borderId="34" xfId="0" applyFont="1" applyFill="1" applyBorder="1" applyAlignment="1" applyProtection="1">
      <alignment horizontal="center" vertical="center"/>
      <protection hidden="1"/>
    </xf>
    <xf numFmtId="0" fontId="1" fillId="0" borderId="88" xfId="0" applyFont="1" applyBorder="1" applyAlignment="1" applyProtection="1">
      <alignment horizontal="center" vertical="center"/>
      <protection hidden="1"/>
    </xf>
    <xf numFmtId="9" fontId="1" fillId="0" borderId="31" xfId="0" applyNumberFormat="1" applyFont="1" applyBorder="1" applyAlignment="1" applyProtection="1">
      <alignment horizontal="center" vertical="center"/>
      <protection hidden="1"/>
    </xf>
    <xf numFmtId="0" fontId="1" fillId="11" borderId="29" xfId="0" applyFont="1" applyFill="1" applyBorder="1" applyAlignment="1" applyProtection="1">
      <alignment horizontal="center" vertical="center" textRotation="90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9" fontId="1" fillId="0" borderId="31" xfId="0" applyNumberFormat="1" applyFont="1" applyFill="1" applyBorder="1" applyAlignment="1" applyProtection="1">
      <alignment horizontal="center" vertical="center"/>
      <protection hidden="1"/>
    </xf>
    <xf numFmtId="9" fontId="1" fillId="0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149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1" fillId="0" borderId="88" xfId="0" applyFont="1" applyFill="1" applyBorder="1" applyAlignment="1" applyProtection="1">
      <alignment horizontal="center" vertical="center"/>
      <protection hidden="1"/>
    </xf>
    <xf numFmtId="0" fontId="1" fillId="0" borderId="92" xfId="0" applyFont="1" applyFill="1" applyBorder="1" applyAlignment="1" applyProtection="1">
      <alignment horizontal="center" vertical="center"/>
      <protection hidden="1"/>
    </xf>
    <xf numFmtId="0" fontId="3" fillId="7" borderId="106" xfId="0" applyFont="1" applyFill="1" applyBorder="1" applyAlignment="1" applyProtection="1">
      <alignment horizontal="center" vertical="center"/>
      <protection hidden="1"/>
    </xf>
    <xf numFmtId="0" fontId="3" fillId="7" borderId="123" xfId="0" applyFont="1" applyFill="1" applyBorder="1" applyAlignment="1" applyProtection="1">
      <alignment horizontal="center" vertical="center"/>
      <protection hidden="1"/>
    </xf>
    <xf numFmtId="0" fontId="3" fillId="7" borderId="114" xfId="0" applyFont="1" applyFill="1" applyBorder="1" applyAlignment="1" applyProtection="1">
      <alignment horizontal="center" vertical="center"/>
      <protection hidden="1"/>
    </xf>
    <xf numFmtId="0" fontId="5" fillId="8" borderId="153" xfId="0" applyFont="1" applyFill="1" applyBorder="1" applyAlignment="1" applyProtection="1">
      <alignment horizontal="center" vertical="center"/>
      <protection hidden="1"/>
    </xf>
    <xf numFmtId="0" fontId="5" fillId="8" borderId="156" xfId="0" applyFont="1" applyFill="1" applyBorder="1" applyAlignment="1" applyProtection="1">
      <alignment horizontal="center" vertical="center"/>
      <protection hidden="1"/>
    </xf>
    <xf numFmtId="9" fontId="1" fillId="0" borderId="54" xfId="0" applyNumberFormat="1" applyFont="1" applyFill="1" applyBorder="1" applyAlignment="1" applyProtection="1">
      <alignment horizontal="center" vertical="center"/>
      <protection hidden="1"/>
    </xf>
    <xf numFmtId="9" fontId="1" fillId="0" borderId="53" xfId="0" applyNumberFormat="1" applyFont="1" applyFill="1" applyBorder="1" applyAlignment="1" applyProtection="1">
      <alignment horizontal="center" vertical="center"/>
      <protection hidden="1"/>
    </xf>
    <xf numFmtId="9" fontId="1" fillId="8" borderId="54" xfId="0" applyNumberFormat="1" applyFont="1" applyFill="1" applyBorder="1" applyAlignment="1" applyProtection="1">
      <alignment horizontal="center" vertical="center"/>
      <protection hidden="1"/>
    </xf>
    <xf numFmtId="9" fontId="1" fillId="8" borderId="55" xfId="0" applyNumberFormat="1" applyFont="1" applyFill="1" applyBorder="1" applyAlignment="1" applyProtection="1">
      <alignment horizontal="center" vertical="center"/>
      <protection hidden="1"/>
    </xf>
    <xf numFmtId="0" fontId="1" fillId="0" borderId="153" xfId="0" applyFont="1" applyFill="1" applyBorder="1" applyAlignment="1" applyProtection="1">
      <alignment horizontal="center" vertical="center"/>
      <protection hidden="1"/>
    </xf>
    <xf numFmtId="0" fontId="1" fillId="0" borderId="152" xfId="0" applyFont="1" applyFill="1" applyBorder="1" applyAlignment="1" applyProtection="1">
      <alignment horizontal="center" vertical="center"/>
      <protection hidden="1"/>
    </xf>
    <xf numFmtId="0" fontId="1" fillId="8" borderId="153" xfId="0" applyFont="1" applyFill="1" applyBorder="1" applyAlignment="1" applyProtection="1">
      <alignment horizontal="center" vertical="center"/>
      <protection hidden="1"/>
    </xf>
    <xf numFmtId="0" fontId="1" fillId="8" borderId="152" xfId="0" applyFont="1" applyFill="1" applyBorder="1" applyAlignment="1" applyProtection="1">
      <alignment horizontal="center" vertical="center"/>
      <protection hidden="1"/>
    </xf>
    <xf numFmtId="9" fontId="1" fillId="8" borderId="53" xfId="0" applyNumberFormat="1" applyFont="1" applyFill="1" applyBorder="1" applyAlignment="1" applyProtection="1">
      <alignment horizontal="center" vertical="center"/>
      <protection hidden="1"/>
    </xf>
    <xf numFmtId="0" fontId="6" fillId="8" borderId="153" xfId="0" applyFont="1" applyFill="1" applyBorder="1" applyAlignment="1" applyProtection="1">
      <alignment horizontal="center" vertical="center"/>
      <protection hidden="1"/>
    </xf>
    <xf numFmtId="0" fontId="6" fillId="8" borderId="156" xfId="0" applyFont="1" applyFill="1" applyBorder="1" applyAlignment="1" applyProtection="1">
      <alignment horizontal="center" vertical="center"/>
      <protection hidden="1"/>
    </xf>
    <xf numFmtId="1" fontId="12" fillId="7" borderId="106" xfId="0" applyNumberFormat="1" applyFont="1" applyFill="1" applyBorder="1" applyAlignment="1" applyProtection="1">
      <alignment horizontal="center" vertical="center"/>
      <protection hidden="1"/>
    </xf>
    <xf numFmtId="1" fontId="12" fillId="7" borderId="123" xfId="0" applyNumberFormat="1" applyFont="1" applyFill="1" applyBorder="1" applyAlignment="1" applyProtection="1">
      <alignment horizontal="center" vertical="center"/>
      <protection hidden="1"/>
    </xf>
    <xf numFmtId="1" fontId="12" fillId="7" borderId="114" xfId="0" applyNumberFormat="1" applyFont="1" applyFill="1" applyBorder="1" applyAlignment="1" applyProtection="1">
      <alignment horizontal="center" vertical="center"/>
      <protection hidden="1"/>
    </xf>
    <xf numFmtId="0" fontId="0" fillId="7" borderId="106" xfId="0" applyFont="1" applyFill="1" applyBorder="1" applyAlignment="1" applyProtection="1">
      <alignment horizontal="center" vertical="center" textRotation="90"/>
      <protection hidden="1"/>
    </xf>
    <xf numFmtId="0" fontId="0" fillId="0" borderId="123" xfId="0" applyFont="1" applyBorder="1" applyAlignment="1" applyProtection="1">
      <alignment horizontal="center" vertical="center" textRotation="90"/>
      <protection hidden="1"/>
    </xf>
    <xf numFmtId="0" fontId="0" fillId="0" borderId="114" xfId="0" applyFont="1" applyBorder="1" applyAlignment="1" applyProtection="1">
      <alignment horizontal="center" vertical="center" textRotation="90"/>
      <protection hidden="1"/>
    </xf>
    <xf numFmtId="0" fontId="0" fillId="7" borderId="123" xfId="0" applyFont="1" applyFill="1" applyBorder="1" applyAlignment="1" applyProtection="1">
      <alignment horizontal="center" vertical="center" textRotation="90"/>
      <protection hidden="1"/>
    </xf>
    <xf numFmtId="0" fontId="0" fillId="7" borderId="114" xfId="0" applyFont="1" applyFill="1" applyBorder="1" applyAlignment="1" applyProtection="1">
      <alignment horizontal="center" vertical="center" textRotation="90"/>
      <protection hidden="1"/>
    </xf>
    <xf numFmtId="0" fontId="1" fillId="9" borderId="91" xfId="0" applyFont="1" applyFill="1" applyBorder="1" applyAlignment="1" applyProtection="1">
      <alignment horizontal="center" vertical="center"/>
      <protection hidden="1"/>
    </xf>
    <xf numFmtId="0" fontId="1" fillId="9" borderId="157" xfId="0" applyFont="1" applyFill="1" applyBorder="1" applyAlignment="1" applyProtection="1">
      <alignment horizontal="center" vertical="center"/>
      <protection hidden="1"/>
    </xf>
    <xf numFmtId="0" fontId="1" fillId="9" borderId="88" xfId="0" applyFont="1" applyFill="1" applyBorder="1" applyAlignment="1" applyProtection="1">
      <alignment horizontal="center" vertical="center"/>
      <protection hidden="1"/>
    </xf>
    <xf numFmtId="0" fontId="0" fillId="10" borderId="95" xfId="0" applyFont="1" applyFill="1" applyBorder="1" applyAlignment="1" applyProtection="1">
      <alignment horizontal="center" vertical="center"/>
      <protection hidden="1"/>
    </xf>
    <xf numFmtId="0" fontId="0" fillId="10" borderId="158" xfId="0" applyFont="1" applyFill="1" applyBorder="1" applyAlignment="1" applyProtection="1">
      <alignment horizontal="center" vertical="center"/>
      <protection hidden="1"/>
    </xf>
    <xf numFmtId="0" fontId="0" fillId="10" borderId="92" xfId="0" applyFont="1" applyFill="1" applyBorder="1" applyAlignment="1" applyProtection="1">
      <alignment horizontal="center" vertical="center"/>
      <protection hidden="1"/>
    </xf>
    <xf numFmtId="0" fontId="15" fillId="10" borderId="153" xfId="0" applyFont="1" applyFill="1" applyBorder="1" applyAlignment="1" applyProtection="1" quotePrefix="1">
      <alignment horizontal="center" vertical="center"/>
      <protection hidden="1"/>
    </xf>
    <xf numFmtId="0" fontId="15" fillId="10" borderId="152" xfId="0" applyFont="1" applyFill="1" applyBorder="1" applyAlignment="1" applyProtection="1" quotePrefix="1">
      <alignment horizontal="center" vertical="center"/>
      <protection hidden="1"/>
    </xf>
    <xf numFmtId="0" fontId="1" fillId="7" borderId="159" xfId="0" applyFont="1" applyFill="1" applyBorder="1" applyAlignment="1" applyProtection="1">
      <alignment horizontal="center" vertical="center"/>
      <protection hidden="1"/>
    </xf>
    <xf numFmtId="0" fontId="1" fillId="7" borderId="160" xfId="0" applyFont="1" applyFill="1" applyBorder="1" applyAlignment="1" applyProtection="1">
      <alignment horizontal="center" vertical="center"/>
      <protection hidden="1"/>
    </xf>
    <xf numFmtId="170" fontId="1" fillId="7" borderId="161" xfId="0" applyNumberFormat="1" applyFont="1" applyFill="1" applyBorder="1" applyAlignment="1" applyProtection="1">
      <alignment horizontal="center" vertical="center"/>
      <protection hidden="1"/>
    </xf>
    <xf numFmtId="170" fontId="1" fillId="7" borderId="162" xfId="0" applyNumberFormat="1" applyFont="1" applyFill="1" applyBorder="1" applyAlignment="1" applyProtection="1">
      <alignment horizontal="center" vertical="center"/>
      <protection hidden="1"/>
    </xf>
    <xf numFmtId="170" fontId="1" fillId="7" borderId="52" xfId="0" applyNumberFormat="1" applyFont="1" applyFill="1" applyBorder="1" applyAlignment="1" applyProtection="1">
      <alignment horizontal="center" vertical="center"/>
      <protection hidden="1"/>
    </xf>
    <xf numFmtId="170" fontId="1" fillId="7" borderId="55" xfId="0" applyNumberFormat="1" applyFont="1" applyFill="1" applyBorder="1" applyAlignment="1" applyProtection="1">
      <alignment horizontal="center" vertical="center"/>
      <protection hidden="1"/>
    </xf>
    <xf numFmtId="0" fontId="1" fillId="7" borderId="163" xfId="0" applyFont="1" applyFill="1" applyBorder="1" applyAlignment="1" applyProtection="1">
      <alignment horizontal="center" vertical="center"/>
      <protection hidden="1"/>
    </xf>
    <xf numFmtId="0" fontId="1" fillId="7" borderId="156" xfId="0" applyFont="1" applyFill="1" applyBorder="1" applyAlignment="1" applyProtection="1">
      <alignment horizontal="center" vertical="center"/>
      <protection hidden="1"/>
    </xf>
    <xf numFmtId="0" fontId="1" fillId="7" borderId="161" xfId="0" applyFont="1" applyFill="1" applyBorder="1" applyAlignment="1" applyProtection="1">
      <alignment horizontal="center" vertical="center"/>
      <protection hidden="1"/>
    </xf>
    <xf numFmtId="0" fontId="1" fillId="7" borderId="162" xfId="0" applyFont="1" applyFill="1" applyBorder="1" applyAlignment="1" applyProtection="1">
      <alignment horizontal="center" vertical="center"/>
      <protection hidden="1"/>
    </xf>
    <xf numFmtId="0" fontId="1" fillId="7" borderId="52" xfId="0" applyFont="1" applyFill="1" applyBorder="1" applyAlignment="1" applyProtection="1">
      <alignment horizontal="center" vertical="center"/>
      <protection hidden="1"/>
    </xf>
    <xf numFmtId="0" fontId="1" fillId="7" borderId="55" xfId="0" applyFont="1" applyFill="1" applyBorder="1" applyAlignment="1" applyProtection="1">
      <alignment horizontal="center" vertical="center"/>
      <protection hidden="1"/>
    </xf>
    <xf numFmtId="170" fontId="1" fillId="7" borderId="163" xfId="0" applyNumberFormat="1" applyFont="1" applyFill="1" applyBorder="1" applyAlignment="1" applyProtection="1">
      <alignment horizontal="center" vertical="center"/>
      <protection hidden="1"/>
    </xf>
    <xf numFmtId="170" fontId="1" fillId="7" borderId="156" xfId="0" applyNumberFormat="1" applyFont="1" applyFill="1" applyBorder="1" applyAlignment="1" applyProtection="1">
      <alignment horizontal="center" vertical="center"/>
      <protection hidden="1"/>
    </xf>
    <xf numFmtId="0" fontId="1" fillId="7" borderId="164" xfId="0" applyFont="1" applyFill="1" applyBorder="1" applyAlignment="1" applyProtection="1">
      <alignment horizontal="center" vertical="center"/>
      <protection hidden="1"/>
    </xf>
    <xf numFmtId="0" fontId="0" fillId="0" borderId="165" xfId="0" applyBorder="1" applyAlignment="1" applyProtection="1">
      <alignment horizontal="center" vertical="center"/>
      <protection hidden="1"/>
    </xf>
    <xf numFmtId="0" fontId="0" fillId="0" borderId="162" xfId="0" applyBorder="1" applyAlignment="1" applyProtection="1">
      <alignment horizontal="center" vertical="center"/>
      <protection hidden="1"/>
    </xf>
    <xf numFmtId="0" fontId="0" fillId="0" borderId="160" xfId="0" applyBorder="1" applyAlignment="1" applyProtection="1">
      <alignment horizontal="center" vertical="center"/>
      <protection hidden="1"/>
    </xf>
    <xf numFmtId="170" fontId="1" fillId="7" borderId="164" xfId="0" applyNumberFormat="1" applyFont="1" applyFill="1" applyBorder="1" applyAlignment="1" applyProtection="1">
      <alignment horizontal="center" vertical="center"/>
      <protection hidden="1"/>
    </xf>
    <xf numFmtId="170" fontId="1" fillId="7" borderId="165" xfId="0" applyNumberFormat="1" applyFont="1" applyFill="1" applyBorder="1" applyAlignment="1" applyProtection="1">
      <alignment horizontal="center" vertical="center"/>
      <protection hidden="1"/>
    </xf>
    <xf numFmtId="0" fontId="0" fillId="0" borderId="156" xfId="0" applyBorder="1" applyAlignment="1" applyProtection="1">
      <alignment horizontal="center" vertical="center"/>
      <protection hidden="1"/>
    </xf>
    <xf numFmtId="0" fontId="1" fillId="7" borderId="40" xfId="0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1" fillId="7" borderId="165" xfId="0" applyFont="1" applyFill="1" applyBorder="1" applyAlignment="1" applyProtection="1">
      <alignment horizontal="center" vertical="center"/>
      <protection hidden="1"/>
    </xf>
    <xf numFmtId="0" fontId="10" fillId="7" borderId="106" xfId="0" applyFont="1" applyFill="1" applyBorder="1" applyAlignment="1" applyProtection="1">
      <alignment horizontal="center" vertical="center" textRotation="90"/>
      <protection hidden="1"/>
    </xf>
    <xf numFmtId="0" fontId="11" fillId="0" borderId="123" xfId="0" applyFont="1" applyBorder="1" applyAlignment="1" applyProtection="1">
      <alignment horizontal="center" vertical="center"/>
      <protection hidden="1"/>
    </xf>
    <xf numFmtId="0" fontId="11" fillId="0" borderId="114" xfId="0" applyFont="1" applyBorder="1" applyAlignment="1" applyProtection="1">
      <alignment horizontal="center" vertical="center"/>
      <protection hidden="1"/>
    </xf>
    <xf numFmtId="0" fontId="1" fillId="8" borderId="34" xfId="0" applyFont="1" applyFill="1" applyBorder="1" applyAlignment="1" applyProtection="1">
      <alignment horizontal="center" vertical="center"/>
      <protection hidden="1"/>
    </xf>
    <xf numFmtId="0" fontId="1" fillId="8" borderId="149" xfId="0" applyFont="1" applyFill="1" applyBorder="1" applyAlignment="1" applyProtection="1">
      <alignment horizontal="center" vertical="center"/>
      <protection hidden="1"/>
    </xf>
    <xf numFmtId="0" fontId="1" fillId="8" borderId="34" xfId="0" applyFont="1" applyFill="1" applyBorder="1" applyAlignment="1" applyProtection="1">
      <alignment horizontal="center" vertical="center"/>
      <protection hidden="1"/>
    </xf>
    <xf numFmtId="0" fontId="1" fillId="0" borderId="153" xfId="0" applyFont="1" applyBorder="1" applyAlignment="1" applyProtection="1">
      <alignment horizontal="center" vertical="center"/>
      <protection hidden="1"/>
    </xf>
    <xf numFmtId="0" fontId="1" fillId="8" borderId="153" xfId="0" applyFont="1" applyFill="1" applyBorder="1" applyAlignment="1" applyProtection="1">
      <alignment horizontal="center" vertical="center"/>
      <protection hidden="1"/>
    </xf>
    <xf numFmtId="0" fontId="1" fillId="8" borderId="156" xfId="0" applyFont="1" applyFill="1" applyBorder="1" applyAlignment="1" applyProtection="1">
      <alignment horizontal="center" vertical="center"/>
      <protection hidden="1"/>
    </xf>
    <xf numFmtId="0" fontId="1" fillId="0" borderId="163" xfId="0" applyFont="1" applyBorder="1" applyAlignment="1" applyProtection="1">
      <alignment horizontal="center" vertical="center"/>
      <protection hidden="1"/>
    </xf>
    <xf numFmtId="9" fontId="1" fillId="0" borderId="52" xfId="0" applyNumberFormat="1" applyFont="1" applyFill="1" applyBorder="1" applyAlignment="1" applyProtection="1">
      <alignment horizontal="center" vertical="center"/>
      <protection hidden="1"/>
    </xf>
    <xf numFmtId="0" fontId="1" fillId="8" borderId="156" xfId="0" applyFont="1" applyFill="1" applyBorder="1" applyAlignment="1" applyProtection="1">
      <alignment horizontal="center" vertical="center"/>
      <protection hidden="1"/>
    </xf>
    <xf numFmtId="170" fontId="1" fillId="7" borderId="159" xfId="0" applyNumberFormat="1" applyFont="1" applyFill="1" applyBorder="1" applyAlignment="1" applyProtection="1">
      <alignment horizontal="center" vertical="center"/>
      <protection hidden="1"/>
    </xf>
    <xf numFmtId="170" fontId="1" fillId="7" borderId="160" xfId="0" applyNumberFormat="1" applyFont="1" applyFill="1" applyBorder="1" applyAlignment="1" applyProtection="1">
      <alignment horizontal="center" vertical="center"/>
      <protection hidden="1"/>
    </xf>
    <xf numFmtId="10" fontId="1" fillId="8" borderId="28" xfId="0" applyNumberFormat="1" applyFont="1" applyFill="1" applyBorder="1" applyAlignment="1" applyProtection="1">
      <alignment horizontal="center" vertical="center"/>
      <protection hidden="1"/>
    </xf>
    <xf numFmtId="10" fontId="1" fillId="8" borderId="166" xfId="0" applyNumberFormat="1" applyFont="1" applyFill="1" applyBorder="1" applyAlignment="1" applyProtection="1">
      <alignment horizontal="center" vertical="center"/>
      <protection hidden="1"/>
    </xf>
    <xf numFmtId="0" fontId="1" fillId="8" borderId="167" xfId="0" applyFont="1" applyFill="1" applyBorder="1" applyAlignment="1" applyProtection="1">
      <alignment horizontal="center" vertical="center"/>
      <protection hidden="1"/>
    </xf>
    <xf numFmtId="10" fontId="1" fillId="8" borderId="167" xfId="0" applyNumberFormat="1" applyFont="1" applyFill="1" applyBorder="1" applyAlignment="1" applyProtection="1">
      <alignment horizontal="center" vertical="center"/>
      <protection hidden="1"/>
    </xf>
    <xf numFmtId="0" fontId="1" fillId="8" borderId="168" xfId="0" applyFont="1" applyFill="1" applyBorder="1" applyAlignment="1" applyProtection="1">
      <alignment horizontal="center" vertical="center"/>
      <protection hidden="1"/>
    </xf>
    <xf numFmtId="0" fontId="1" fillId="8" borderId="169" xfId="0" applyFont="1" applyFill="1" applyBorder="1" applyAlignment="1" applyProtection="1">
      <alignment horizontal="center" vertical="center"/>
      <protection hidden="1"/>
    </xf>
    <xf numFmtId="0" fontId="1" fillId="8" borderId="170" xfId="0" applyFont="1" applyFill="1" applyBorder="1" applyAlignment="1" applyProtection="1">
      <alignment horizontal="center" vertical="center"/>
      <protection hidden="1"/>
    </xf>
    <xf numFmtId="10" fontId="1" fillId="8" borderId="171" xfId="0" applyNumberFormat="1" applyFont="1" applyFill="1" applyBorder="1" applyAlignment="1" applyProtection="1">
      <alignment horizontal="center" vertical="center"/>
      <protection hidden="1"/>
    </xf>
    <xf numFmtId="0" fontId="1" fillId="8" borderId="172" xfId="0" applyFont="1" applyFill="1" applyBorder="1" applyAlignment="1" applyProtection="1">
      <alignment horizontal="center" vertical="center"/>
      <protection hidden="1"/>
    </xf>
    <xf numFmtId="0" fontId="1" fillId="8" borderId="173" xfId="0" applyFont="1" applyFill="1" applyBorder="1" applyAlignment="1" applyProtection="1">
      <alignment horizontal="center" vertical="center"/>
      <protection hidden="1"/>
    </xf>
    <xf numFmtId="10" fontId="1" fillId="8" borderId="174" xfId="0" applyNumberFormat="1" applyFont="1" applyFill="1" applyBorder="1" applyAlignment="1" applyProtection="1">
      <alignment horizontal="center" vertical="center"/>
      <protection hidden="1"/>
    </xf>
    <xf numFmtId="0" fontId="1" fillId="8" borderId="175" xfId="0" applyFont="1" applyFill="1" applyBorder="1" applyAlignment="1" applyProtection="1">
      <alignment horizontal="center" vertical="center"/>
      <protection hidden="1"/>
    </xf>
    <xf numFmtId="10" fontId="1" fillId="7" borderId="167" xfId="0" applyNumberFormat="1" applyFont="1" applyFill="1" applyBorder="1" applyAlignment="1" applyProtection="1">
      <alignment horizontal="center" vertical="center"/>
      <protection hidden="1"/>
    </xf>
    <xf numFmtId="0" fontId="1" fillId="7" borderId="170" xfId="0" applyFont="1" applyFill="1" applyBorder="1" applyAlignment="1" applyProtection="1">
      <alignment horizontal="center" vertical="center"/>
      <protection hidden="1"/>
    </xf>
    <xf numFmtId="10" fontId="1" fillId="7" borderId="171" xfId="0" applyNumberFormat="1" applyFont="1" applyFill="1" applyBorder="1" applyAlignment="1" applyProtection="1">
      <alignment horizontal="center" vertical="center"/>
      <protection hidden="1"/>
    </xf>
    <xf numFmtId="0" fontId="1" fillId="7" borderId="168" xfId="0" applyFont="1" applyFill="1" applyBorder="1" applyAlignment="1" applyProtection="1">
      <alignment horizontal="center" vertical="center"/>
      <protection hidden="1"/>
    </xf>
    <xf numFmtId="0" fontId="1" fillId="7" borderId="169" xfId="0" applyFont="1" applyFill="1" applyBorder="1" applyAlignment="1" applyProtection="1">
      <alignment horizontal="center" vertical="center"/>
      <protection hidden="1"/>
    </xf>
    <xf numFmtId="0" fontId="1" fillId="7" borderId="167" xfId="0" applyFont="1" applyFill="1" applyBorder="1" applyAlignment="1" applyProtection="1">
      <alignment horizontal="center" vertical="center"/>
      <protection hidden="1"/>
    </xf>
    <xf numFmtId="0" fontId="1" fillId="14" borderId="167" xfId="0" applyFont="1" applyFill="1" applyBorder="1" applyAlignment="1" applyProtection="1">
      <alignment horizontal="center"/>
      <protection hidden="1"/>
    </xf>
    <xf numFmtId="0" fontId="1" fillId="7" borderId="172" xfId="0" applyFont="1" applyFill="1" applyBorder="1" applyAlignment="1" applyProtection="1">
      <alignment horizontal="center" vertical="center"/>
      <protection hidden="1"/>
    </xf>
    <xf numFmtId="0" fontId="1" fillId="14" borderId="176" xfId="0" applyFont="1" applyFill="1" applyBorder="1" applyAlignment="1" applyProtection="1">
      <alignment horizontal="center"/>
      <protection hidden="1"/>
    </xf>
    <xf numFmtId="0" fontId="1" fillId="14" borderId="177" xfId="0" applyFont="1" applyFill="1" applyBorder="1" applyAlignment="1" applyProtection="1">
      <alignment horizontal="center"/>
      <protection hidden="1"/>
    </xf>
    <xf numFmtId="0" fontId="1" fillId="14" borderId="178" xfId="0" applyFont="1" applyFill="1" applyBorder="1" applyAlignment="1" applyProtection="1">
      <alignment horizontal="center"/>
      <protection hidden="1"/>
    </xf>
    <xf numFmtId="0" fontId="1" fillId="14" borderId="172" xfId="0" applyFont="1" applyFill="1" applyBorder="1" applyAlignment="1" applyProtection="1">
      <alignment horizontal="center"/>
      <protection hidden="1"/>
    </xf>
    <xf numFmtId="0" fontId="1" fillId="8" borderId="179" xfId="0" applyFont="1" applyFill="1" applyBorder="1" applyAlignment="1" applyProtection="1">
      <alignment horizontal="center" vertical="center"/>
      <protection hidden="1"/>
    </xf>
    <xf numFmtId="10" fontId="1" fillId="8" borderId="180" xfId="0" applyNumberFormat="1" applyFont="1" applyFill="1" applyBorder="1" applyAlignment="1" applyProtection="1">
      <alignment horizontal="center" vertical="center"/>
      <protection hidden="1"/>
    </xf>
    <xf numFmtId="10" fontId="1" fillId="8" borderId="181" xfId="0" applyNumberFormat="1" applyFont="1" applyFill="1" applyBorder="1" applyAlignment="1" applyProtection="1">
      <alignment horizontal="center" vertical="center"/>
      <protection hidden="1"/>
    </xf>
    <xf numFmtId="0" fontId="1" fillId="8" borderId="182" xfId="0" applyFont="1" applyFill="1" applyBorder="1" applyAlignment="1" applyProtection="1">
      <alignment horizontal="center" vertical="center" textRotation="90"/>
      <protection hidden="1"/>
    </xf>
    <xf numFmtId="0" fontId="1" fillId="8" borderId="27" xfId="0" applyFont="1" applyFill="1" applyBorder="1" applyAlignment="1" applyProtection="1">
      <alignment horizontal="center" vertical="center" textRotation="90"/>
      <protection hidden="1"/>
    </xf>
    <xf numFmtId="0" fontId="1" fillId="7" borderId="26" xfId="0" applyFont="1" applyFill="1" applyBorder="1" applyAlignment="1" applyProtection="1">
      <alignment horizontal="center" vertical="center" textRotation="90"/>
      <protection hidden="1"/>
    </xf>
    <xf numFmtId="0" fontId="1" fillId="7" borderId="182" xfId="0" applyFont="1" applyFill="1" applyBorder="1" applyAlignment="1" applyProtection="1">
      <alignment horizontal="center" vertical="center" textRotation="90"/>
      <protection hidden="1"/>
    </xf>
    <xf numFmtId="0" fontId="1" fillId="7" borderId="27" xfId="0" applyFont="1" applyFill="1" applyBorder="1" applyAlignment="1" applyProtection="1">
      <alignment horizontal="center" vertical="center" textRotation="90"/>
      <protection hidden="1"/>
    </xf>
    <xf numFmtId="0" fontId="1" fillId="8" borderId="26" xfId="0" applyFont="1" applyFill="1" applyBorder="1" applyAlignment="1" applyProtection="1">
      <alignment horizontal="center" vertical="center" textRotation="90"/>
      <protection hidden="1"/>
    </xf>
    <xf numFmtId="0" fontId="0" fillId="0" borderId="182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10" fillId="7" borderId="2" xfId="0" applyFont="1" applyFill="1" applyBorder="1" applyAlignment="1" applyProtection="1">
      <alignment horizontal="center" vertical="center"/>
      <protection hidden="1"/>
    </xf>
    <xf numFmtId="0" fontId="10" fillId="7" borderId="4" xfId="0" applyFont="1" applyFill="1" applyBorder="1" applyAlignment="1" applyProtection="1">
      <alignment horizontal="center" vertical="center"/>
      <protection hidden="1"/>
    </xf>
    <xf numFmtId="0" fontId="10" fillId="7" borderId="5" xfId="0" applyFont="1" applyFill="1" applyBorder="1" applyAlignment="1" applyProtection="1">
      <alignment horizontal="center" vertical="center"/>
      <protection hidden="1"/>
    </xf>
    <xf numFmtId="0" fontId="10" fillId="7" borderId="11" xfId="0" applyFont="1" applyFill="1" applyBorder="1" applyAlignment="1" applyProtection="1">
      <alignment horizontal="center" vertical="center"/>
      <protection hidden="1"/>
    </xf>
    <xf numFmtId="0" fontId="10" fillId="7" borderId="13" xfId="0" applyFont="1" applyFill="1" applyBorder="1" applyAlignment="1" applyProtection="1">
      <alignment horizontal="center" vertical="center"/>
      <protection hidden="1"/>
    </xf>
    <xf numFmtId="0" fontId="10" fillId="7" borderId="14" xfId="0" applyFont="1" applyFill="1" applyBorder="1" applyAlignment="1" applyProtection="1">
      <alignment horizontal="center" vertical="center"/>
      <protection hidden="1"/>
    </xf>
    <xf numFmtId="2" fontId="24" fillId="10" borderId="183" xfId="0" applyNumberFormat="1" applyFont="1" applyFill="1" applyBorder="1" applyAlignment="1" applyProtection="1">
      <alignment horizontal="center" vertical="center"/>
      <protection hidden="1"/>
    </xf>
    <xf numFmtId="2" fontId="24" fillId="10" borderId="87" xfId="0" applyNumberFormat="1" applyFont="1" applyFill="1" applyBorder="1" applyAlignment="1" applyProtection="1">
      <alignment horizontal="center" vertical="center"/>
      <protection hidden="1"/>
    </xf>
    <xf numFmtId="2" fontId="24" fillId="10" borderId="184" xfId="0" applyNumberFormat="1" applyFont="1" applyFill="1" applyBorder="1" applyAlignment="1" applyProtection="1">
      <alignment horizontal="center" vertical="center"/>
      <protection hidden="1"/>
    </xf>
    <xf numFmtId="2" fontId="24" fillId="10" borderId="185" xfId="0" applyNumberFormat="1" applyFont="1" applyFill="1" applyBorder="1" applyAlignment="1" applyProtection="1">
      <alignment horizontal="center" vertical="center"/>
      <protection hidden="1"/>
    </xf>
    <xf numFmtId="2" fontId="24" fillId="10" borderId="186" xfId="0" applyNumberFormat="1" applyFont="1" applyFill="1" applyBorder="1" applyAlignment="1" applyProtection="1">
      <alignment horizontal="center" vertical="center"/>
      <protection hidden="1"/>
    </xf>
    <xf numFmtId="2" fontId="24" fillId="10" borderId="187" xfId="0" applyNumberFormat="1" applyFont="1" applyFill="1" applyBorder="1" applyAlignment="1" applyProtection="1">
      <alignment horizontal="center" vertical="center"/>
      <protection hidden="1"/>
    </xf>
    <xf numFmtId="1" fontId="20" fillId="0" borderId="87" xfId="0" applyNumberFormat="1" applyFont="1" applyBorder="1" applyAlignment="1" applyProtection="1">
      <alignment vertical="center"/>
      <protection hidden="1"/>
    </xf>
    <xf numFmtId="1" fontId="16" fillId="0" borderId="87" xfId="0" applyNumberFormat="1" applyFont="1" applyBorder="1" applyAlignment="1">
      <alignment vertical="center"/>
    </xf>
    <xf numFmtId="0" fontId="20" fillId="0" borderId="87" xfId="0" applyFont="1" applyBorder="1" applyAlignment="1" applyProtection="1">
      <alignment horizontal="right" vertical="center"/>
      <protection hidden="1"/>
    </xf>
    <xf numFmtId="9" fontId="25" fillId="7" borderId="188" xfId="0" applyNumberFormat="1" applyFont="1" applyFill="1" applyBorder="1" applyAlignment="1" applyProtection="1">
      <alignment horizontal="center" vertical="center"/>
      <protection hidden="1"/>
    </xf>
    <xf numFmtId="9" fontId="25" fillId="7" borderId="189" xfId="0" applyNumberFormat="1" applyFont="1" applyFill="1" applyBorder="1" applyAlignment="1" applyProtection="1">
      <alignment horizontal="center" vertical="center"/>
      <protection hidden="1"/>
    </xf>
    <xf numFmtId="9" fontId="25" fillId="7" borderId="190" xfId="0" applyNumberFormat="1" applyFont="1" applyFill="1" applyBorder="1" applyAlignment="1" applyProtection="1">
      <alignment horizontal="center" vertical="center"/>
      <protection hidden="1"/>
    </xf>
    <xf numFmtId="9" fontId="25" fillId="7" borderId="191" xfId="0" applyNumberFormat="1" applyFont="1" applyFill="1" applyBorder="1" applyAlignment="1" applyProtection="1">
      <alignment horizontal="center" vertical="center"/>
      <protection hidden="1"/>
    </xf>
    <xf numFmtId="9" fontId="25" fillId="8" borderId="192" xfId="0" applyNumberFormat="1" applyFont="1" applyFill="1" applyBorder="1" applyAlignment="1" applyProtection="1">
      <alignment horizontal="center" vertical="center"/>
      <protection hidden="1"/>
    </xf>
    <xf numFmtId="0" fontId="25" fillId="8" borderId="188" xfId="0" applyFont="1" applyFill="1" applyBorder="1" applyAlignment="1" applyProtection="1">
      <alignment horizontal="center" vertical="center"/>
      <protection hidden="1"/>
    </xf>
    <xf numFmtId="0" fontId="25" fillId="8" borderId="193" xfId="0" applyFont="1" applyFill="1" applyBorder="1" applyAlignment="1" applyProtection="1">
      <alignment horizontal="center" vertical="center"/>
      <protection hidden="1"/>
    </xf>
    <xf numFmtId="0" fontId="25" fillId="8" borderId="189" xfId="0" applyFont="1" applyFill="1" applyBorder="1" applyAlignment="1" applyProtection="1">
      <alignment horizontal="center" vertical="center"/>
      <protection hidden="1"/>
    </xf>
    <xf numFmtId="9" fontId="25" fillId="8" borderId="188" xfId="0" applyNumberFormat="1" applyFont="1" applyFill="1" applyBorder="1" applyAlignment="1" applyProtection="1">
      <alignment horizontal="center" vertical="center"/>
      <protection hidden="1"/>
    </xf>
    <xf numFmtId="0" fontId="25" fillId="14" borderId="188" xfId="0" applyFont="1" applyFill="1" applyBorder="1" applyAlignment="1" applyProtection="1">
      <alignment horizontal="center" vertical="center"/>
      <protection hidden="1"/>
    </xf>
    <xf numFmtId="0" fontId="25" fillId="14" borderId="194" xfId="0" applyFont="1" applyFill="1" applyBorder="1" applyAlignment="1" applyProtection="1">
      <alignment horizontal="center" vertical="center"/>
      <protection hidden="1"/>
    </xf>
    <xf numFmtId="0" fontId="25" fillId="14" borderId="189" xfId="0" applyFont="1" applyFill="1" applyBorder="1" applyAlignment="1" applyProtection="1">
      <alignment horizontal="center" vertical="center"/>
      <protection hidden="1"/>
    </xf>
    <xf numFmtId="0" fontId="25" fillId="14" borderId="195" xfId="0" applyFont="1" applyFill="1" applyBorder="1" applyAlignment="1" applyProtection="1">
      <alignment horizontal="center" vertical="center"/>
      <protection hidden="1"/>
    </xf>
    <xf numFmtId="0" fontId="24" fillId="15" borderId="196" xfId="0" applyFont="1" applyFill="1" applyBorder="1" applyAlignment="1" applyProtection="1">
      <alignment horizontal="center" vertical="center"/>
      <protection hidden="1"/>
    </xf>
    <xf numFmtId="0" fontId="24" fillId="15" borderId="197" xfId="0" applyFont="1" applyFill="1" applyBorder="1" applyAlignment="1" applyProtection="1">
      <alignment horizontal="center" vertical="center"/>
      <protection hidden="1"/>
    </xf>
    <xf numFmtId="0" fontId="24" fillId="15" borderId="193" xfId="0" applyFont="1" applyFill="1" applyBorder="1" applyAlignment="1" applyProtection="1">
      <alignment horizontal="center" vertical="center"/>
      <protection hidden="1"/>
    </xf>
    <xf numFmtId="0" fontId="24" fillId="15" borderId="195" xfId="0" applyFont="1" applyFill="1" applyBorder="1" applyAlignment="1" applyProtection="1">
      <alignment horizontal="center" vertical="center"/>
      <protection hidden="1"/>
    </xf>
    <xf numFmtId="0" fontId="1" fillId="12" borderId="189" xfId="0" applyFont="1" applyFill="1" applyBorder="1" applyAlignment="1" applyProtection="1">
      <alignment horizontal="center" vertical="center"/>
      <protection hidden="1"/>
    </xf>
    <xf numFmtId="0" fontId="1" fillId="12" borderId="195" xfId="0" applyFont="1" applyFill="1" applyBorder="1" applyAlignment="1" applyProtection="1">
      <alignment horizontal="center" vertical="center"/>
      <protection hidden="1"/>
    </xf>
    <xf numFmtId="0" fontId="25" fillId="8" borderId="194" xfId="0" applyFont="1" applyFill="1" applyBorder="1" applyAlignment="1" applyProtection="1">
      <alignment horizontal="center" vertical="center"/>
      <protection hidden="1"/>
    </xf>
    <xf numFmtId="0" fontId="25" fillId="8" borderId="195" xfId="0" applyFont="1" applyFill="1" applyBorder="1" applyAlignment="1" applyProtection="1">
      <alignment horizontal="center" vertical="center"/>
      <protection hidden="1"/>
    </xf>
    <xf numFmtId="0" fontId="24" fillId="2" borderId="196" xfId="0" applyFont="1" applyFill="1" applyBorder="1" applyAlignment="1" applyProtection="1">
      <alignment horizontal="center" vertical="center"/>
      <protection hidden="1"/>
    </xf>
    <xf numFmtId="0" fontId="24" fillId="2" borderId="197" xfId="0" applyFont="1" applyFill="1" applyBorder="1" applyAlignment="1">
      <alignment horizontal="center" vertical="center"/>
    </xf>
    <xf numFmtId="0" fontId="24" fillId="2" borderId="193" xfId="0" applyFont="1" applyFill="1" applyBorder="1" applyAlignment="1">
      <alignment horizontal="center" vertical="center"/>
    </xf>
    <xf numFmtId="0" fontId="24" fillId="2" borderId="195" xfId="0" applyFont="1" applyFill="1" applyBorder="1" applyAlignment="1">
      <alignment horizontal="center" vertical="center"/>
    </xf>
    <xf numFmtId="0" fontId="25" fillId="8" borderId="198" xfId="0" applyFont="1" applyFill="1" applyBorder="1" applyAlignment="1" applyProtection="1">
      <alignment horizontal="center" vertical="center"/>
      <protection hidden="1"/>
    </xf>
    <xf numFmtId="0" fontId="25" fillId="8" borderId="199" xfId="0" applyFont="1" applyFill="1" applyBorder="1" applyAlignment="1" applyProtection="1">
      <alignment horizontal="center" vertical="center"/>
      <protection hidden="1"/>
    </xf>
    <xf numFmtId="0" fontId="25" fillId="8" borderId="190" xfId="0" applyFont="1" applyFill="1" applyBorder="1" applyAlignment="1" applyProtection="1">
      <alignment horizontal="center" vertical="center"/>
      <protection hidden="1"/>
    </xf>
    <xf numFmtId="0" fontId="25" fillId="8" borderId="191" xfId="0" applyFont="1" applyFill="1" applyBorder="1" applyAlignment="1" applyProtection="1">
      <alignment horizontal="center" vertical="center"/>
      <protection hidden="1"/>
    </xf>
    <xf numFmtId="0" fontId="25" fillId="14" borderId="198" xfId="0" applyFont="1" applyFill="1" applyBorder="1" applyAlignment="1" applyProtection="1">
      <alignment horizontal="center" vertical="center"/>
      <protection hidden="1"/>
    </xf>
    <xf numFmtId="0" fontId="25" fillId="14" borderId="199" xfId="0" applyFont="1" applyFill="1" applyBorder="1" applyAlignment="1" applyProtection="1">
      <alignment horizontal="center" vertical="center"/>
      <protection hidden="1"/>
    </xf>
    <xf numFmtId="0" fontId="1" fillId="12" borderId="191" xfId="0" applyFont="1" applyFill="1" applyBorder="1" applyAlignment="1" applyProtection="1">
      <alignment horizontal="center" vertical="center"/>
      <protection hidden="1"/>
    </xf>
    <xf numFmtId="0" fontId="1" fillId="12" borderId="193" xfId="0" applyFont="1" applyFill="1" applyBorder="1" applyAlignment="1" applyProtection="1">
      <alignment horizontal="center" vertical="center"/>
      <protection hidden="1"/>
    </xf>
    <xf numFmtId="0" fontId="1" fillId="12" borderId="199" xfId="0" applyFont="1" applyFill="1" applyBorder="1" applyAlignment="1" applyProtection="1">
      <alignment horizontal="center" vertical="center"/>
      <protection hidden="1"/>
    </xf>
    <xf numFmtId="9" fontId="24" fillId="3" borderId="183" xfId="0" applyNumberFormat="1" applyFont="1" applyFill="1" applyBorder="1" applyAlignment="1" applyProtection="1">
      <alignment horizontal="center" vertical="center"/>
      <protection hidden="1"/>
    </xf>
    <xf numFmtId="9" fontId="24" fillId="3" borderId="184" xfId="0" applyNumberFormat="1" applyFont="1" applyFill="1" applyBorder="1" applyAlignment="1" applyProtection="1">
      <alignment horizontal="center" vertical="center"/>
      <protection hidden="1"/>
    </xf>
    <xf numFmtId="9" fontId="24" fillId="3" borderId="185" xfId="0" applyNumberFormat="1" applyFont="1" applyFill="1" applyBorder="1" applyAlignment="1" applyProtection="1">
      <alignment horizontal="center" vertical="center"/>
      <protection hidden="1"/>
    </xf>
    <xf numFmtId="9" fontId="24" fillId="3" borderId="187" xfId="0" applyNumberFormat="1" applyFont="1" applyFill="1" applyBorder="1" applyAlignment="1" applyProtection="1">
      <alignment horizontal="center" vertical="center"/>
      <protection hidden="1"/>
    </xf>
    <xf numFmtId="9" fontId="25" fillId="7" borderId="87" xfId="0" applyNumberFormat="1" applyFont="1" applyFill="1" applyBorder="1" applyAlignment="1" applyProtection="1">
      <alignment horizontal="center" vertical="center"/>
      <protection hidden="1"/>
    </xf>
    <xf numFmtId="9" fontId="22" fillId="0" borderId="200" xfId="0" applyNumberFormat="1" applyFont="1" applyBorder="1" applyAlignment="1">
      <alignment/>
    </xf>
    <xf numFmtId="9" fontId="22" fillId="0" borderId="186" xfId="0" applyNumberFormat="1" applyFont="1" applyBorder="1" applyAlignment="1">
      <alignment/>
    </xf>
    <xf numFmtId="9" fontId="22" fillId="0" borderId="201" xfId="0" applyNumberFormat="1" applyFont="1" applyBorder="1" applyAlignment="1">
      <alignment/>
    </xf>
    <xf numFmtId="0" fontId="23" fillId="9" borderId="202" xfId="0" applyFont="1" applyFill="1" applyBorder="1" applyAlignment="1" applyProtection="1">
      <alignment horizontal="center" vertical="center"/>
      <protection hidden="1"/>
    </xf>
    <xf numFmtId="0" fontId="23" fillId="9" borderId="203" xfId="0" applyFont="1" applyFill="1" applyBorder="1" applyAlignment="1" applyProtection="1">
      <alignment horizontal="center" vertical="center"/>
      <protection hidden="1"/>
    </xf>
    <xf numFmtId="0" fontId="23" fillId="9" borderId="203" xfId="0" applyFont="1" applyFill="1" applyBorder="1" applyAlignment="1">
      <alignment horizontal="center" vertical="center"/>
    </xf>
    <xf numFmtId="0" fontId="22" fillId="9" borderId="203" xfId="0" applyFont="1" applyFill="1" applyBorder="1" applyAlignment="1" applyProtection="1" quotePrefix="1">
      <alignment horizontal="left" vertical="center"/>
      <protection hidden="1"/>
    </xf>
    <xf numFmtId="0" fontId="22" fillId="9" borderId="203" xfId="0" applyFont="1" applyFill="1" applyBorder="1" applyAlignment="1" applyProtection="1">
      <alignment horizontal="left" vertical="center"/>
      <protection hidden="1"/>
    </xf>
    <xf numFmtId="0" fontId="22" fillId="9" borderId="204" xfId="0" applyFont="1" applyFill="1" applyBorder="1" applyAlignment="1" applyProtection="1">
      <alignment horizontal="left" vertical="center"/>
      <protection hidden="1"/>
    </xf>
    <xf numFmtId="0" fontId="5" fillId="15" borderId="196" xfId="0" applyFont="1" applyFill="1" applyBorder="1" applyAlignment="1" applyProtection="1">
      <alignment horizontal="center" vertical="center"/>
      <protection hidden="1"/>
    </xf>
    <xf numFmtId="0" fontId="7" fillId="15" borderId="205" xfId="0" applyFont="1" applyFill="1" applyBorder="1" applyAlignment="1">
      <alignment vertical="center"/>
    </xf>
    <xf numFmtId="0" fontId="7" fillId="15" borderId="206" xfId="0" applyFont="1" applyFill="1" applyBorder="1" applyAlignment="1">
      <alignment vertical="center"/>
    </xf>
    <xf numFmtId="0" fontId="5" fillId="15" borderId="205" xfId="0" applyFont="1" applyFill="1" applyBorder="1" applyAlignment="1" applyProtection="1">
      <alignment horizontal="center" vertical="center"/>
      <protection hidden="1"/>
    </xf>
    <xf numFmtId="0" fontId="5" fillId="15" borderId="197" xfId="0" applyFont="1" applyFill="1" applyBorder="1" applyAlignment="1" applyProtection="1">
      <alignment horizontal="center" vertical="center"/>
      <protection hidden="1"/>
    </xf>
    <xf numFmtId="0" fontId="5" fillId="15" borderId="207" xfId="0" applyFont="1" applyFill="1" applyBorder="1" applyAlignment="1" applyProtection="1">
      <alignment horizontal="center" vertical="center"/>
      <protection hidden="1"/>
    </xf>
    <xf numFmtId="0" fontId="5" fillId="15" borderId="206" xfId="0" applyFont="1" applyFill="1" applyBorder="1" applyAlignment="1" applyProtection="1">
      <alignment horizontal="center" vertical="center"/>
      <protection hidden="1"/>
    </xf>
    <xf numFmtId="0" fontId="0" fillId="15" borderId="205" xfId="0" applyFill="1" applyBorder="1" applyAlignment="1">
      <alignment horizontal="center" vertical="center"/>
    </xf>
    <xf numFmtId="0" fontId="0" fillId="15" borderId="197" xfId="0" applyFill="1" applyBorder="1" applyAlignment="1">
      <alignment horizontal="center" vertical="center"/>
    </xf>
    <xf numFmtId="0" fontId="0" fillId="15" borderId="199" xfId="0" applyFill="1" applyBorder="1" applyAlignment="1">
      <alignment horizontal="center" vertical="center"/>
    </xf>
    <xf numFmtId="0" fontId="0" fillId="15" borderId="189" xfId="0" applyFill="1" applyBorder="1" applyAlignment="1">
      <alignment horizontal="center" vertical="center"/>
    </xf>
    <xf numFmtId="0" fontId="0" fillId="15" borderId="195" xfId="0" applyFill="1" applyBorder="1" applyAlignment="1">
      <alignment horizontal="center" vertical="center"/>
    </xf>
    <xf numFmtId="0" fontId="1" fillId="12" borderId="193" xfId="0" applyFont="1" applyFill="1" applyBorder="1" applyAlignment="1" applyProtection="1">
      <alignment horizontal="center" vertical="center"/>
      <protection hidden="1"/>
    </xf>
    <xf numFmtId="0" fontId="0" fillId="12" borderId="189" xfId="0" applyFill="1" applyBorder="1" applyAlignment="1">
      <alignment horizontal="center" vertical="center"/>
    </xf>
    <xf numFmtId="0" fontId="23" fillId="0" borderId="203" xfId="0" applyFont="1" applyBorder="1" applyAlignment="1">
      <alignment horizontal="center" vertical="center"/>
    </xf>
    <xf numFmtId="9" fontId="24" fillId="3" borderId="196" xfId="0" applyNumberFormat="1" applyFont="1" applyFill="1" applyBorder="1" applyAlignment="1" applyProtection="1">
      <alignment horizontal="center" vertical="center"/>
      <protection hidden="1"/>
    </xf>
    <xf numFmtId="9" fontId="24" fillId="3" borderId="197" xfId="0" applyNumberFormat="1" applyFont="1" applyFill="1" applyBorder="1" applyAlignment="1" applyProtection="1">
      <alignment horizontal="center" vertical="center"/>
      <protection hidden="1"/>
    </xf>
    <xf numFmtId="9" fontId="24" fillId="3" borderId="193" xfId="0" applyNumberFormat="1" applyFont="1" applyFill="1" applyBorder="1" applyAlignment="1" applyProtection="1">
      <alignment horizontal="center" vertical="center"/>
      <protection hidden="1"/>
    </xf>
    <xf numFmtId="9" fontId="24" fillId="3" borderId="195" xfId="0" applyNumberFormat="1" applyFont="1" applyFill="1" applyBorder="1" applyAlignment="1" applyProtection="1">
      <alignment horizontal="center" vertical="center"/>
      <protection hidden="1"/>
    </xf>
    <xf numFmtId="0" fontId="10" fillId="7" borderId="203" xfId="0" applyFont="1" applyFill="1" applyBorder="1" applyAlignment="1" applyProtection="1">
      <alignment horizontal="left" vertical="center"/>
      <protection hidden="1"/>
    </xf>
    <xf numFmtId="0" fontId="0" fillId="0" borderId="203" xfId="0" applyBorder="1" applyAlignment="1">
      <alignment vertical="center"/>
    </xf>
    <xf numFmtId="0" fontId="0" fillId="0" borderId="204" xfId="0" applyBorder="1" applyAlignment="1">
      <alignment vertical="center"/>
    </xf>
    <xf numFmtId="0" fontId="13" fillId="7" borderId="202" xfId="0" applyFont="1" applyFill="1" applyBorder="1" applyAlignment="1" applyProtection="1">
      <alignment horizontal="right" vertical="center"/>
      <protection hidden="1"/>
    </xf>
    <xf numFmtId="0" fontId="0" fillId="0" borderId="203" xfId="0" applyBorder="1" applyAlignment="1">
      <alignment/>
    </xf>
    <xf numFmtId="0" fontId="0" fillId="0" borderId="13" xfId="0" applyBorder="1" applyAlignment="1" applyProtection="1">
      <alignment horizontal="center"/>
      <protection hidden="1"/>
    </xf>
    <xf numFmtId="0" fontId="0" fillId="0" borderId="208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9" fontId="1" fillId="12" borderId="33" xfId="0" applyNumberFormat="1" applyFont="1" applyFill="1" applyBorder="1" applyAlignment="1" applyProtection="1">
      <alignment horizontal="center" vertical="center"/>
      <protection hidden="1"/>
    </xf>
    <xf numFmtId="9" fontId="1" fillId="12" borderId="39" xfId="0" applyNumberFormat="1" applyFont="1" applyFill="1" applyBorder="1" applyAlignment="1" applyProtection="1">
      <alignment horizontal="center" vertical="center"/>
      <protection hidden="1"/>
    </xf>
    <xf numFmtId="9" fontId="1" fillId="2" borderId="54" xfId="0" applyNumberFormat="1" applyFont="1" applyFill="1" applyBorder="1" applyAlignment="1" applyProtection="1">
      <alignment horizontal="center" vertical="center"/>
      <protection hidden="1"/>
    </xf>
    <xf numFmtId="9" fontId="1" fillId="2" borderId="55" xfId="0" applyNumberFormat="1" applyFont="1" applyFill="1" applyBorder="1" applyAlignment="1" applyProtection="1">
      <alignment horizontal="center" vertical="center"/>
      <protection hidden="1"/>
    </xf>
    <xf numFmtId="9" fontId="1" fillId="3" borderId="52" xfId="0" applyNumberFormat="1" applyFont="1" applyFill="1" applyBorder="1" applyAlignment="1" applyProtection="1">
      <alignment horizontal="center" vertical="center"/>
      <protection hidden="1"/>
    </xf>
    <xf numFmtId="9" fontId="1" fillId="3" borderId="53" xfId="0" applyNumberFormat="1" applyFont="1" applyFill="1" applyBorder="1" applyAlignment="1" applyProtection="1">
      <alignment horizontal="center" vertical="center"/>
      <protection hidden="1"/>
    </xf>
    <xf numFmtId="0" fontId="1" fillId="12" borderId="164" xfId="0" applyFont="1" applyFill="1" applyBorder="1" applyAlignment="1" applyProtection="1">
      <alignment horizontal="center" vertical="center"/>
      <protection hidden="1"/>
    </xf>
    <xf numFmtId="0" fontId="1" fillId="12" borderId="159" xfId="0" applyFont="1" applyFill="1" applyBorder="1" applyAlignment="1" applyProtection="1">
      <alignment horizontal="center" vertical="center"/>
      <protection hidden="1"/>
    </xf>
    <xf numFmtId="0" fontId="1" fillId="12" borderId="209" xfId="0" applyFont="1" applyFill="1" applyBorder="1" applyAlignment="1" applyProtection="1">
      <alignment horizontal="center" vertical="center"/>
      <protection hidden="1"/>
    </xf>
    <xf numFmtId="0" fontId="1" fillId="12" borderId="210" xfId="0" applyFont="1" applyFill="1" applyBorder="1" applyAlignment="1" applyProtection="1">
      <alignment horizontal="center" vertical="center"/>
      <protection hidden="1"/>
    </xf>
    <xf numFmtId="0" fontId="1" fillId="12" borderId="165" xfId="0" applyFont="1" applyFill="1" applyBorder="1" applyAlignment="1" applyProtection="1">
      <alignment horizontal="center" vertical="center"/>
      <protection hidden="1"/>
    </xf>
    <xf numFmtId="0" fontId="1" fillId="12" borderId="160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13" fillId="13" borderId="66" xfId="0" applyFont="1" applyFill="1" applyBorder="1" applyAlignment="1" applyProtection="1">
      <alignment horizontal="center"/>
      <protection hidden="1"/>
    </xf>
    <xf numFmtId="0" fontId="13" fillId="13" borderId="67" xfId="0" applyFont="1" applyFill="1" applyBorder="1" applyAlignment="1" applyProtection="1">
      <alignment horizontal="center"/>
      <protection hidden="1"/>
    </xf>
    <xf numFmtId="0" fontId="13" fillId="13" borderId="76" xfId="0" applyFont="1" applyFill="1" applyBorder="1" applyAlignment="1" applyProtection="1">
      <alignment horizontal="center"/>
      <protection hidden="1"/>
    </xf>
    <xf numFmtId="0" fontId="1" fillId="12" borderId="92" xfId="0" applyFont="1" applyFill="1" applyBorder="1" applyAlignment="1" applyProtection="1">
      <alignment horizontal="center" vertical="center"/>
      <protection hidden="1"/>
    </xf>
    <xf numFmtId="0" fontId="1" fillId="12" borderId="37" xfId="0" applyFont="1" applyFill="1" applyBorder="1" applyAlignment="1" applyProtection="1">
      <alignment horizontal="center" vertical="center"/>
      <protection hidden="1"/>
    </xf>
    <xf numFmtId="9" fontId="1" fillId="7" borderId="54" xfId="0" applyNumberFormat="1" applyFont="1" applyFill="1" applyBorder="1" applyAlignment="1" applyProtection="1">
      <alignment horizontal="center" vertical="center"/>
      <protection hidden="1"/>
    </xf>
    <xf numFmtId="9" fontId="1" fillId="7" borderId="53" xfId="0" applyNumberFormat="1" applyFont="1" applyFill="1" applyBorder="1" applyAlignment="1" applyProtection="1">
      <alignment horizontal="center" vertical="center"/>
      <protection hidden="1"/>
    </xf>
    <xf numFmtId="0" fontId="1" fillId="11" borderId="163" xfId="0" applyFont="1" applyFill="1" applyBorder="1" applyAlignment="1" applyProtection="1">
      <alignment horizontal="center" vertical="center" textRotation="90"/>
      <protection hidden="1"/>
    </xf>
    <xf numFmtId="0" fontId="1" fillId="11" borderId="211" xfId="0" applyFont="1" applyFill="1" applyBorder="1" applyAlignment="1" applyProtection="1">
      <alignment horizontal="center" vertical="center" textRotation="90"/>
      <protection hidden="1"/>
    </xf>
    <xf numFmtId="0" fontId="1" fillId="11" borderId="156" xfId="0" applyFont="1" applyFill="1" applyBorder="1" applyAlignment="1" applyProtection="1">
      <alignment horizontal="center" vertical="center" textRotation="90"/>
      <protection hidden="1"/>
    </xf>
    <xf numFmtId="0" fontId="1" fillId="3" borderId="153" xfId="0" applyFont="1" applyFill="1" applyBorder="1" applyAlignment="1" applyProtection="1">
      <alignment horizontal="center" vertical="center"/>
      <protection hidden="1"/>
    </xf>
    <xf numFmtId="0" fontId="1" fillId="3" borderId="152" xfId="0" applyFont="1" applyFill="1" applyBorder="1" applyAlignment="1" applyProtection="1">
      <alignment horizontal="center" vertical="center"/>
      <protection hidden="1"/>
    </xf>
    <xf numFmtId="0" fontId="1" fillId="2" borderId="153" xfId="0" applyFont="1" applyFill="1" applyBorder="1" applyAlignment="1" applyProtection="1">
      <alignment horizontal="center" vertical="center"/>
      <protection hidden="1"/>
    </xf>
    <xf numFmtId="0" fontId="1" fillId="2" borderId="156" xfId="0" applyFont="1" applyFill="1" applyBorder="1" applyAlignment="1" applyProtection="1">
      <alignment horizontal="center" vertical="center"/>
      <protection hidden="1"/>
    </xf>
    <xf numFmtId="0" fontId="1" fillId="3" borderId="163" xfId="0" applyFont="1" applyFill="1" applyBorder="1" applyAlignment="1" applyProtection="1">
      <alignment horizontal="center" vertical="center"/>
      <protection hidden="1"/>
    </xf>
    <xf numFmtId="9" fontId="1" fillId="3" borderId="212" xfId="0" applyNumberFormat="1" applyFont="1" applyFill="1" applyBorder="1" applyAlignment="1" applyProtection="1">
      <alignment horizontal="center" vertical="center"/>
      <protection hidden="1"/>
    </xf>
    <xf numFmtId="0" fontId="1" fillId="7" borderId="153" xfId="0" applyFont="1" applyFill="1" applyBorder="1" applyAlignment="1" applyProtection="1">
      <alignment horizontal="center" vertical="center"/>
      <protection hidden="1"/>
    </xf>
    <xf numFmtId="0" fontId="1" fillId="7" borderId="152" xfId="0" applyFont="1" applyFill="1" applyBorder="1" applyAlignment="1" applyProtection="1">
      <alignment horizontal="center" vertical="center"/>
      <protection hidden="1"/>
    </xf>
    <xf numFmtId="0" fontId="1" fillId="3" borderId="29" xfId="0" applyFont="1" applyFill="1" applyBorder="1" applyAlignment="1" applyProtection="1">
      <alignment horizontal="center" vertical="center"/>
      <protection hidden="1"/>
    </xf>
    <xf numFmtId="0" fontId="1" fillId="3" borderId="149" xfId="0" applyFont="1" applyFill="1" applyBorder="1" applyAlignment="1" applyProtection="1">
      <alignment horizontal="center" vertical="center"/>
      <protection hidden="1"/>
    </xf>
    <xf numFmtId="0" fontId="10" fillId="7" borderId="123" xfId="0" applyFont="1" applyFill="1" applyBorder="1" applyAlignment="1" applyProtection="1">
      <alignment horizontal="center" vertical="center" textRotation="90"/>
      <protection hidden="1"/>
    </xf>
    <xf numFmtId="0" fontId="10" fillId="7" borderId="114" xfId="0" applyFont="1" applyFill="1" applyBorder="1" applyAlignment="1" applyProtection="1">
      <alignment horizontal="center" vertical="center" textRotation="90"/>
      <protection hidden="1"/>
    </xf>
    <xf numFmtId="0" fontId="1" fillId="2" borderId="153" xfId="0" applyFont="1" applyFill="1" applyBorder="1" applyAlignment="1" applyProtection="1">
      <alignment horizontal="center" vertical="center"/>
      <protection hidden="1"/>
    </xf>
    <xf numFmtId="0" fontId="1" fillId="2" borderId="156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BATTUTA</a:t>
            </a:r>
          </a:p>
        </c:rich>
      </c:tx>
      <c:layout>
        <c:manualLayout>
          <c:xMode val="factor"/>
          <c:yMode val="factor"/>
          <c:x val="-0.00425"/>
          <c:y val="-0.02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75"/>
          <c:w val="0.99575"/>
          <c:h val="0.852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val>
            <c:numRef>
              <c:f>('Riep. Velox'!$F$16,'Riep. Velox'!$F$14,'Riep. Velox'!$F$12,'Riep. Velox'!$F$10)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16193005"/>
        <c:axId val="11519318"/>
      </c:bar3DChart>
      <c:catAx>
        <c:axId val="16193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1519318"/>
        <c:crosses val="autoZero"/>
        <c:auto val="1"/>
        <c:lblOffset val="100"/>
        <c:noMultiLvlLbl val="0"/>
      </c:catAx>
      <c:valAx>
        <c:axId val="115193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1930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MURO</a:t>
            </a:r>
          </a:p>
        </c:rich>
      </c:tx>
      <c:layout>
        <c:manualLayout>
          <c:xMode val="factor"/>
          <c:yMode val="factor"/>
          <c:x val="-0.406"/>
          <c:y val="-0.01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"/>
          <c:w val="0.987"/>
          <c:h val="0.925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val>
            <c:numRef>
              <c:f>('Riep. Velox'!$F$44,'Riep. Velox'!$F$42)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36564999"/>
        <c:axId val="60649536"/>
      </c:bar3DChart>
      <c:catAx>
        <c:axId val="36564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0649536"/>
        <c:crosses val="autoZero"/>
        <c:auto val="1"/>
        <c:lblOffset val="100"/>
        <c:noMultiLvlLbl val="0"/>
      </c:catAx>
      <c:valAx>
        <c:axId val="606495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56499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RICEZIONE</a:t>
            </a:r>
          </a:p>
        </c:rich>
      </c:tx>
      <c:layout>
        <c:manualLayout>
          <c:xMode val="factor"/>
          <c:yMode val="factor"/>
          <c:x val="-0.00425"/>
          <c:y val="-0.02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"/>
          <c:w val="0.99575"/>
          <c:h val="0.8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val>
            <c:numRef>
              <c:f>('Riep. Velox'!$F$24,'Riep. Velox'!$F$22,'Riep. Velox'!$F$20,'Riep. Velox'!$F$18)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8974913"/>
        <c:axId val="13665354"/>
      </c:bar3DChart>
      <c:catAx>
        <c:axId val="8974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3665354"/>
        <c:crosses val="autoZero"/>
        <c:auto val="1"/>
        <c:lblOffset val="100"/>
        <c:noMultiLvlLbl val="0"/>
      </c:catAx>
      <c:valAx>
        <c:axId val="13665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9749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ATTACCO</a:t>
            </a:r>
          </a:p>
        </c:rich>
      </c:tx>
      <c:layout>
        <c:manualLayout>
          <c:xMode val="factor"/>
          <c:yMode val="factor"/>
          <c:x val="-0.00425"/>
          <c:y val="-0.02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875"/>
          <c:w val="0.99575"/>
          <c:h val="0.8512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val>
            <c:numRef>
              <c:f>('Riep. Velox'!$F$32,'Riep. Velox'!$F$30,'Riep. Velox'!$F$28,'Riep. Velox'!$F$26)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55879323"/>
        <c:axId val="33151860"/>
      </c:bar3DChart>
      <c:catAx>
        <c:axId val="55879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3151860"/>
        <c:crosses val="autoZero"/>
        <c:auto val="1"/>
        <c:lblOffset val="100"/>
        <c:noMultiLvlLbl val="0"/>
      </c:catAx>
      <c:valAx>
        <c:axId val="331518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87932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DIFESA</a:t>
            </a:r>
          </a:p>
        </c:rich>
      </c:tx>
      <c:layout>
        <c:manualLayout>
          <c:xMode val="factor"/>
          <c:yMode val="factor"/>
          <c:x val="-0.00425"/>
          <c:y val="-0.02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875"/>
          <c:w val="0.99575"/>
          <c:h val="0.8512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val>
            <c:numRef>
              <c:f>('Riep. Velox'!$F$40,'Riep. Velox'!$F$38,'Riep. Velox'!$F$36,'Riep. Velox'!$F$34)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29931285"/>
        <c:axId val="946110"/>
      </c:bar3DChart>
      <c:catAx>
        <c:axId val="29931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46110"/>
        <c:crosses val="autoZero"/>
        <c:auto val="1"/>
        <c:lblOffset val="100"/>
        <c:noMultiLvlLbl val="0"/>
      </c:catAx>
      <c:valAx>
        <c:axId val="9461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93128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9</xdr:row>
      <xdr:rowOff>9525</xdr:rowOff>
    </xdr:from>
    <xdr:to>
      <xdr:col>14</xdr:col>
      <xdr:colOff>19050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4019550" y="1552575"/>
        <a:ext cx="2266950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41</xdr:row>
      <xdr:rowOff>0</xdr:rowOff>
    </xdr:from>
    <xdr:to>
      <xdr:col>14</xdr:col>
      <xdr:colOff>19050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4019550" y="6772275"/>
        <a:ext cx="2266950" cy="65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438150</xdr:colOff>
      <xdr:row>17</xdr:row>
      <xdr:rowOff>9525</xdr:rowOff>
    </xdr:from>
    <xdr:to>
      <xdr:col>14</xdr:col>
      <xdr:colOff>19050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019550" y="2867025"/>
        <a:ext cx="2266950" cy="1295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25</xdr:row>
      <xdr:rowOff>0</xdr:rowOff>
    </xdr:from>
    <xdr:to>
      <xdr:col>14</xdr:col>
      <xdr:colOff>19050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4019550" y="4162425"/>
        <a:ext cx="2266950" cy="130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438150</xdr:colOff>
      <xdr:row>33</xdr:row>
      <xdr:rowOff>0</xdr:rowOff>
    </xdr:from>
    <xdr:to>
      <xdr:col>14</xdr:col>
      <xdr:colOff>19050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4019550" y="5467350"/>
        <a:ext cx="2266950" cy="1304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ARCHIVI\ENT\Scout_annuale_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lla dati"/>
      <sheetName val="Foglio calcolo"/>
      <sheetName val="Riepilogo Velox"/>
      <sheetName val="Riepilogo squad."/>
      <sheetName val="Foglio1"/>
      <sheetName val="Foglio2"/>
      <sheetName val="Foglio3"/>
      <sheetName val="Foglio4"/>
      <sheetName val="Riepilogo gioc."/>
    </sheetNames>
    <sheetDataSet>
      <sheetData sheetId="1">
        <row r="3">
          <cell r="C3" t="str">
            <v>CATERINA</v>
          </cell>
        </row>
        <row r="4">
          <cell r="C4" t="str">
            <v>GIORGIA</v>
          </cell>
        </row>
        <row r="5">
          <cell r="C5" t="str">
            <v>FEDERICA</v>
          </cell>
        </row>
        <row r="6">
          <cell r="C6" t="str">
            <v>SILVIA</v>
          </cell>
        </row>
        <row r="7">
          <cell r="C7" t="str">
            <v>SUSANNA</v>
          </cell>
        </row>
        <row r="8">
          <cell r="C8" t="str">
            <v>TINA</v>
          </cell>
        </row>
        <row r="9">
          <cell r="C9" t="str">
            <v>ANNALAURA</v>
          </cell>
        </row>
        <row r="10">
          <cell r="C10" t="str">
            <v>VALENTINA</v>
          </cell>
        </row>
        <row r="11">
          <cell r="C11" t="str">
            <v>MARTINA</v>
          </cell>
        </row>
        <row r="12">
          <cell r="C12" t="str">
            <v>PAOLA</v>
          </cell>
        </row>
        <row r="13">
          <cell r="C13" t="str">
            <v>ILARIA</v>
          </cell>
        </row>
        <row r="14">
          <cell r="C14" t="str">
            <v>MARGERITA</v>
          </cell>
        </row>
        <row r="15">
          <cell r="C15" t="str">
            <v>FRANCESCA</v>
          </cell>
        </row>
        <row r="16">
          <cell r="C16" t="str">
            <v>RITA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1"/>
  </sheetPr>
  <dimension ref="A1:P46"/>
  <sheetViews>
    <sheetView tabSelected="1" workbookViewId="0" topLeftCell="A1">
      <selection activeCell="B38" sqref="B38"/>
    </sheetView>
  </sheetViews>
  <sheetFormatPr defaultColWidth="9.140625" defaultRowHeight="12.75"/>
  <cols>
    <col min="1" max="3" width="6.7109375" style="126" customWidth="1"/>
    <col min="4" max="4" width="2.7109375" style="126" customWidth="1"/>
    <col min="5" max="5" width="6.7109375" style="126" customWidth="1"/>
    <col min="6" max="6" width="4.7109375" style="126" customWidth="1"/>
    <col min="7" max="11" width="6.7109375" style="126" customWidth="1"/>
    <col min="12" max="12" width="4.7109375" style="126" customWidth="1"/>
    <col min="13" max="16" width="9.140625" style="126" customWidth="1"/>
    <col min="17" max="18" width="4.7109375" style="126" customWidth="1"/>
    <col min="19" max="16384" width="9.140625" style="126" customWidth="1"/>
  </cols>
  <sheetData>
    <row r="1" spans="1:16" ht="12.75">
      <c r="A1" s="124" t="s">
        <v>90</v>
      </c>
      <c r="B1" s="125"/>
      <c r="C1" s="377" t="s">
        <v>169</v>
      </c>
      <c r="D1" s="378"/>
      <c r="E1" s="378"/>
      <c r="F1" s="378"/>
      <c r="G1" s="378"/>
      <c r="H1" s="378"/>
      <c r="I1" s="378"/>
      <c r="J1" s="378"/>
      <c r="K1" s="379"/>
      <c r="M1" s="373" t="s">
        <v>44</v>
      </c>
      <c r="N1" s="374"/>
      <c r="O1" s="374"/>
      <c r="P1" s="375"/>
    </row>
    <row r="2" spans="1:16" ht="12.75">
      <c r="A2" s="127" t="s">
        <v>92</v>
      </c>
      <c r="B2" s="128" t="s">
        <v>77</v>
      </c>
      <c r="C2" s="380" t="s">
        <v>87</v>
      </c>
      <c r="D2" s="382"/>
      <c r="E2" s="382"/>
      <c r="F2" s="382"/>
      <c r="G2" s="382"/>
      <c r="H2" s="382"/>
      <c r="I2" s="383"/>
      <c r="J2" s="380" t="s">
        <v>91</v>
      </c>
      <c r="K2" s="381"/>
      <c r="M2" s="129" t="s">
        <v>88</v>
      </c>
      <c r="N2" s="130" t="s">
        <v>89</v>
      </c>
      <c r="O2" s="130" t="s">
        <v>78</v>
      </c>
      <c r="P2" s="131" t="s">
        <v>79</v>
      </c>
    </row>
    <row r="3" spans="1:16" ht="12.75">
      <c r="A3" s="132" t="s">
        <v>98</v>
      </c>
      <c r="B3" s="2">
        <v>2</v>
      </c>
      <c r="C3" s="369" t="s">
        <v>180</v>
      </c>
      <c r="D3" s="370"/>
      <c r="E3" s="370"/>
      <c r="F3" s="370"/>
      <c r="G3" s="370"/>
      <c r="H3" s="370"/>
      <c r="I3" s="371"/>
      <c r="J3" s="361">
        <f>IF('Foglio calc'!S2=0,"-",'Foglio calc'!S2)</f>
        <v>71</v>
      </c>
      <c r="K3" s="360"/>
      <c r="M3" s="133"/>
      <c r="N3" s="134"/>
      <c r="O3" s="134"/>
      <c r="P3" s="135"/>
    </row>
    <row r="4" spans="1:16" ht="12.75">
      <c r="A4" s="132" t="s">
        <v>94</v>
      </c>
      <c r="B4" s="2">
        <v>3</v>
      </c>
      <c r="C4" s="369" t="s">
        <v>187</v>
      </c>
      <c r="D4" s="370"/>
      <c r="E4" s="370"/>
      <c r="F4" s="370"/>
      <c r="G4" s="370"/>
      <c r="H4" s="370"/>
      <c r="I4" s="371"/>
      <c r="J4" s="361">
        <f>IF('Foglio calc'!S3=0,"-",'Foglio calc'!S3)</f>
        <v>114</v>
      </c>
      <c r="K4" s="360"/>
      <c r="M4" s="136"/>
      <c r="N4" s="137"/>
      <c r="O4" s="137"/>
      <c r="P4" s="138"/>
    </row>
    <row r="5" spans="1:16" ht="12.75">
      <c r="A5" s="132" t="s">
        <v>96</v>
      </c>
      <c r="B5" s="2">
        <v>4</v>
      </c>
      <c r="C5" s="369" t="s">
        <v>181</v>
      </c>
      <c r="D5" s="370"/>
      <c r="E5" s="370"/>
      <c r="F5" s="370"/>
      <c r="G5" s="370"/>
      <c r="H5" s="370"/>
      <c r="I5" s="371"/>
      <c r="J5" s="361">
        <f>IF('Foglio calc'!S4=0,"-",'Foglio calc'!S4)</f>
        <v>114</v>
      </c>
      <c r="K5" s="360"/>
      <c r="M5" s="136"/>
      <c r="N5" s="137"/>
      <c r="O5" s="137"/>
      <c r="P5" s="138"/>
    </row>
    <row r="6" spans="1:16" ht="12.75">
      <c r="A6" s="132" t="s">
        <v>98</v>
      </c>
      <c r="B6" s="2">
        <v>6</v>
      </c>
      <c r="C6" s="369" t="s">
        <v>182</v>
      </c>
      <c r="D6" s="370"/>
      <c r="E6" s="370"/>
      <c r="F6" s="370"/>
      <c r="G6" s="370"/>
      <c r="H6" s="370"/>
      <c r="I6" s="371"/>
      <c r="J6" s="361">
        <f>IF('Foglio calc'!S5=0,"-",'Foglio calc'!S5)</f>
        <v>33</v>
      </c>
      <c r="K6" s="360"/>
      <c r="M6" s="136"/>
      <c r="N6" s="137"/>
      <c r="O6" s="137"/>
      <c r="P6" s="138"/>
    </row>
    <row r="7" spans="1:16" ht="12.75">
      <c r="A7" s="132" t="s">
        <v>96</v>
      </c>
      <c r="B7" s="2">
        <v>7</v>
      </c>
      <c r="C7" s="369" t="s">
        <v>183</v>
      </c>
      <c r="D7" s="370"/>
      <c r="E7" s="370"/>
      <c r="F7" s="370"/>
      <c r="G7" s="370"/>
      <c r="H7" s="370"/>
      <c r="I7" s="371"/>
      <c r="J7" s="361">
        <f>IF('Foglio calc'!S6=0,"-",'Foglio calc'!S6)</f>
        <v>114</v>
      </c>
      <c r="K7" s="360"/>
      <c r="M7" s="136"/>
      <c r="N7" s="137"/>
      <c r="O7" s="137"/>
      <c r="P7" s="138"/>
    </row>
    <row r="8" spans="1:16" ht="13.5" thickBot="1">
      <c r="A8" s="132" t="s">
        <v>94</v>
      </c>
      <c r="B8" s="2">
        <v>8</v>
      </c>
      <c r="C8" s="369" t="s">
        <v>184</v>
      </c>
      <c r="D8" s="370"/>
      <c r="E8" s="370"/>
      <c r="F8" s="370"/>
      <c r="G8" s="370"/>
      <c r="H8" s="370"/>
      <c r="I8" s="371"/>
      <c r="J8" s="361">
        <f>IF('Foglio calc'!S7=0,"-",'Foglio calc'!S7)</f>
        <v>81</v>
      </c>
      <c r="K8" s="360"/>
      <c r="M8" s="139"/>
      <c r="N8" s="140"/>
      <c r="O8" s="140"/>
      <c r="P8" s="141"/>
    </row>
    <row r="9" spans="1:11" ht="13.5" thickBot="1">
      <c r="A9" s="132" t="s">
        <v>94</v>
      </c>
      <c r="B9" s="2">
        <v>11</v>
      </c>
      <c r="C9" s="369" t="s">
        <v>188</v>
      </c>
      <c r="D9" s="370"/>
      <c r="E9" s="370"/>
      <c r="F9" s="370"/>
      <c r="G9" s="370"/>
      <c r="H9" s="370"/>
      <c r="I9" s="371"/>
      <c r="J9" s="361">
        <f>IF('Foglio calc'!S8=0,"-",'Foglio calc'!S8)</f>
        <v>33</v>
      </c>
      <c r="K9" s="360"/>
    </row>
    <row r="10" spans="1:16" ht="12.75">
      <c r="A10" s="132" t="s">
        <v>98</v>
      </c>
      <c r="B10" s="2">
        <v>13</v>
      </c>
      <c r="C10" s="369" t="s">
        <v>185</v>
      </c>
      <c r="D10" s="370"/>
      <c r="E10" s="370"/>
      <c r="F10" s="370"/>
      <c r="G10" s="370"/>
      <c r="H10" s="370"/>
      <c r="I10" s="371"/>
      <c r="J10" s="361">
        <f>IF('Foglio calc'!S9=0,"-",'Foglio calc'!S9)</f>
        <v>81</v>
      </c>
      <c r="K10" s="360"/>
      <c r="M10" s="373" t="s">
        <v>45</v>
      </c>
      <c r="N10" s="374"/>
      <c r="O10" s="374"/>
      <c r="P10" s="375"/>
    </row>
    <row r="11" spans="1:16" ht="12.75">
      <c r="A11" s="132" t="s">
        <v>98</v>
      </c>
      <c r="B11" s="2">
        <v>31</v>
      </c>
      <c r="C11" s="369" t="s">
        <v>186</v>
      </c>
      <c r="D11" s="370"/>
      <c r="E11" s="370"/>
      <c r="F11" s="370"/>
      <c r="G11" s="370"/>
      <c r="H11" s="370"/>
      <c r="I11" s="371"/>
      <c r="J11" s="361">
        <f>IF('Foglio calc'!S10=0,"-",'Foglio calc'!S10)</f>
        <v>43</v>
      </c>
      <c r="K11" s="360"/>
      <c r="M11" s="129" t="s">
        <v>88</v>
      </c>
      <c r="N11" s="130" t="s">
        <v>89</v>
      </c>
      <c r="O11" s="130" t="s">
        <v>78</v>
      </c>
      <c r="P11" s="131" t="s">
        <v>79</v>
      </c>
    </row>
    <row r="12" spans="1:16" ht="12.75">
      <c r="A12" s="132"/>
      <c r="B12" s="2"/>
      <c r="C12" s="369"/>
      <c r="D12" s="370"/>
      <c r="E12" s="370"/>
      <c r="F12" s="370"/>
      <c r="G12" s="370"/>
      <c r="H12" s="370"/>
      <c r="I12" s="371"/>
      <c r="J12" s="361" t="str">
        <f>IF('Foglio calc'!S11=0,"-",'Foglio calc'!S11)</f>
        <v>-</v>
      </c>
      <c r="K12" s="360"/>
      <c r="M12" s="133"/>
      <c r="N12" s="134"/>
      <c r="O12" s="134"/>
      <c r="P12" s="135"/>
    </row>
    <row r="13" spans="1:16" ht="12.75">
      <c r="A13" s="132"/>
      <c r="B13" s="142"/>
      <c r="C13" s="369"/>
      <c r="D13" s="370"/>
      <c r="E13" s="370"/>
      <c r="F13" s="370"/>
      <c r="G13" s="370"/>
      <c r="H13" s="370"/>
      <c r="I13" s="371"/>
      <c r="J13" s="361" t="str">
        <f>IF('Foglio calc'!S12=0,"-",'Foglio calc'!S12)</f>
        <v>-</v>
      </c>
      <c r="K13" s="360"/>
      <c r="M13" s="136"/>
      <c r="N13" s="137"/>
      <c r="O13" s="137"/>
      <c r="P13" s="138"/>
    </row>
    <row r="14" spans="1:16" ht="13.5" thickBot="1">
      <c r="A14" s="143"/>
      <c r="B14" s="144"/>
      <c r="C14" s="369"/>
      <c r="D14" s="370"/>
      <c r="E14" s="370"/>
      <c r="F14" s="370"/>
      <c r="G14" s="370"/>
      <c r="H14" s="370"/>
      <c r="I14" s="371"/>
      <c r="J14" s="384" t="str">
        <f>IF('Foglio calc'!S13=0,"-",'Foglio calc'!S13)</f>
        <v>-</v>
      </c>
      <c r="K14" s="385"/>
      <c r="M14" s="136"/>
      <c r="N14" s="137"/>
      <c r="O14" s="137"/>
      <c r="P14" s="138"/>
    </row>
    <row r="15" spans="1:16" ht="13.5" thickBot="1">
      <c r="A15" s="145" t="s">
        <v>120</v>
      </c>
      <c r="B15" s="146"/>
      <c r="C15" s="146"/>
      <c r="D15" s="146"/>
      <c r="E15" s="146"/>
      <c r="F15" s="146"/>
      <c r="G15" s="146"/>
      <c r="H15" s="146"/>
      <c r="I15" s="146"/>
      <c r="J15" s="147"/>
      <c r="K15" s="147"/>
      <c r="M15" s="136"/>
      <c r="N15" s="137"/>
      <c r="O15" s="137"/>
      <c r="P15" s="138"/>
    </row>
    <row r="16" spans="1:16" ht="12.75">
      <c r="A16" s="124" t="s">
        <v>90</v>
      </c>
      <c r="B16" s="125"/>
      <c r="C16" s="377" t="s">
        <v>124</v>
      </c>
      <c r="D16" s="378"/>
      <c r="E16" s="378"/>
      <c r="F16" s="378"/>
      <c r="G16" s="378"/>
      <c r="H16" s="378"/>
      <c r="I16" s="378"/>
      <c r="J16" s="378"/>
      <c r="K16" s="379"/>
      <c r="M16" s="136"/>
      <c r="N16" s="137"/>
      <c r="O16" s="137"/>
      <c r="P16" s="138"/>
    </row>
    <row r="17" spans="1:16" ht="13.5" thickBot="1">
      <c r="A17" s="127" t="s">
        <v>92</v>
      </c>
      <c r="B17" s="128" t="s">
        <v>77</v>
      </c>
      <c r="C17" s="380" t="s">
        <v>87</v>
      </c>
      <c r="D17" s="387"/>
      <c r="E17" s="387"/>
      <c r="F17" s="387"/>
      <c r="G17" s="387"/>
      <c r="H17" s="387"/>
      <c r="I17" s="388"/>
      <c r="J17" s="380" t="s">
        <v>91</v>
      </c>
      <c r="K17" s="386"/>
      <c r="M17" s="136"/>
      <c r="N17" s="137"/>
      <c r="O17" s="137"/>
      <c r="P17" s="138"/>
    </row>
    <row r="18" spans="1:16" ht="13.5" thickBot="1">
      <c r="A18" s="132"/>
      <c r="B18" s="2">
        <v>1</v>
      </c>
      <c r="C18" s="369" t="s">
        <v>6</v>
      </c>
      <c r="D18" s="370"/>
      <c r="E18" s="370"/>
      <c r="F18" s="370"/>
      <c r="G18" s="370"/>
      <c r="H18" s="370"/>
      <c r="I18" s="371"/>
      <c r="J18" s="376" t="s">
        <v>1</v>
      </c>
      <c r="K18" s="362"/>
      <c r="M18" s="148"/>
      <c r="N18" s="148"/>
      <c r="O18" s="148"/>
      <c r="P18" s="148"/>
    </row>
    <row r="19" spans="1:16" ht="12.75">
      <c r="A19" s="132"/>
      <c r="B19" s="2">
        <v>2</v>
      </c>
      <c r="C19" s="369" t="s">
        <v>6</v>
      </c>
      <c r="D19" s="370"/>
      <c r="E19" s="370"/>
      <c r="F19" s="370"/>
      <c r="G19" s="370"/>
      <c r="H19" s="370"/>
      <c r="I19" s="371"/>
      <c r="J19" s="376" t="s">
        <v>1</v>
      </c>
      <c r="K19" s="362"/>
      <c r="M19" s="373" t="s">
        <v>46</v>
      </c>
      <c r="N19" s="374"/>
      <c r="O19" s="374"/>
      <c r="P19" s="375"/>
    </row>
    <row r="20" spans="1:16" ht="12.75">
      <c r="A20" s="132"/>
      <c r="B20" s="2">
        <v>3</v>
      </c>
      <c r="C20" s="369" t="s">
        <v>6</v>
      </c>
      <c r="D20" s="370"/>
      <c r="E20" s="370"/>
      <c r="F20" s="370"/>
      <c r="G20" s="370"/>
      <c r="H20" s="370"/>
      <c r="I20" s="371"/>
      <c r="J20" s="376" t="s">
        <v>1</v>
      </c>
      <c r="K20" s="362"/>
      <c r="M20" s="129" t="s">
        <v>88</v>
      </c>
      <c r="N20" s="130" t="s">
        <v>89</v>
      </c>
      <c r="O20" s="130" t="s">
        <v>78</v>
      </c>
      <c r="P20" s="131" t="s">
        <v>79</v>
      </c>
    </row>
    <row r="21" spans="1:16" ht="12.75">
      <c r="A21" s="132"/>
      <c r="B21" s="2">
        <v>4</v>
      </c>
      <c r="C21" s="369" t="s">
        <v>6</v>
      </c>
      <c r="D21" s="370"/>
      <c r="E21" s="370"/>
      <c r="F21" s="370"/>
      <c r="G21" s="370"/>
      <c r="H21" s="370"/>
      <c r="I21" s="371"/>
      <c r="J21" s="376" t="s">
        <v>1</v>
      </c>
      <c r="K21" s="362"/>
      <c r="M21" s="133"/>
      <c r="N21" s="134"/>
      <c r="O21" s="134"/>
      <c r="P21" s="135"/>
    </row>
    <row r="22" spans="1:16" ht="12.75">
      <c r="A22" s="132"/>
      <c r="B22" s="2">
        <v>5</v>
      </c>
      <c r="C22" s="369" t="s">
        <v>6</v>
      </c>
      <c r="D22" s="370"/>
      <c r="E22" s="370"/>
      <c r="F22" s="370"/>
      <c r="G22" s="370"/>
      <c r="H22" s="370"/>
      <c r="I22" s="371"/>
      <c r="J22" s="376" t="s">
        <v>1</v>
      </c>
      <c r="K22" s="362"/>
      <c r="M22" s="136"/>
      <c r="N22" s="137"/>
      <c r="O22" s="137"/>
      <c r="P22" s="138"/>
    </row>
    <row r="23" spans="1:16" ht="12.75">
      <c r="A23" s="132"/>
      <c r="B23" s="2">
        <v>6</v>
      </c>
      <c r="C23" s="369" t="s">
        <v>6</v>
      </c>
      <c r="D23" s="370"/>
      <c r="E23" s="370"/>
      <c r="F23" s="370"/>
      <c r="G23" s="370"/>
      <c r="H23" s="370"/>
      <c r="I23" s="371"/>
      <c r="J23" s="376" t="s">
        <v>1</v>
      </c>
      <c r="K23" s="362"/>
      <c r="M23" s="136"/>
      <c r="N23" s="137"/>
      <c r="O23" s="137"/>
      <c r="P23" s="138"/>
    </row>
    <row r="24" spans="1:16" ht="12.75">
      <c r="A24" s="132"/>
      <c r="B24" s="2"/>
      <c r="C24" s="369" t="s">
        <v>6</v>
      </c>
      <c r="D24" s="370"/>
      <c r="E24" s="370"/>
      <c r="F24" s="370"/>
      <c r="G24" s="370"/>
      <c r="H24" s="370"/>
      <c r="I24" s="371"/>
      <c r="J24" s="376" t="s">
        <v>1</v>
      </c>
      <c r="K24" s="362"/>
      <c r="M24" s="136"/>
      <c r="N24" s="137"/>
      <c r="O24" s="137"/>
      <c r="P24" s="138"/>
    </row>
    <row r="25" spans="1:16" ht="12.75">
      <c r="A25" s="132"/>
      <c r="B25" s="2"/>
      <c r="C25" s="369" t="s">
        <v>6</v>
      </c>
      <c r="D25" s="370"/>
      <c r="E25" s="370"/>
      <c r="F25" s="370"/>
      <c r="G25" s="370"/>
      <c r="H25" s="370"/>
      <c r="I25" s="371"/>
      <c r="J25" s="376" t="s">
        <v>1</v>
      </c>
      <c r="K25" s="362"/>
      <c r="M25" s="136"/>
      <c r="N25" s="137"/>
      <c r="O25" s="137"/>
      <c r="P25" s="138"/>
    </row>
    <row r="26" spans="1:16" ht="13.5" thickBot="1">
      <c r="A26" s="132"/>
      <c r="B26" s="2"/>
      <c r="C26" s="369" t="s">
        <v>6</v>
      </c>
      <c r="D26" s="370"/>
      <c r="E26" s="370"/>
      <c r="F26" s="370"/>
      <c r="G26" s="370"/>
      <c r="H26" s="370"/>
      <c r="I26" s="371"/>
      <c r="J26" s="376" t="s">
        <v>1</v>
      </c>
      <c r="K26" s="362"/>
      <c r="M26" s="139"/>
      <c r="N26" s="140"/>
      <c r="O26" s="140"/>
      <c r="P26" s="141"/>
    </row>
    <row r="27" spans="1:11" ht="13.5" thickBot="1">
      <c r="A27" s="132"/>
      <c r="B27" s="2"/>
      <c r="C27" s="369" t="s">
        <v>6</v>
      </c>
      <c r="D27" s="370"/>
      <c r="E27" s="370"/>
      <c r="F27" s="370"/>
      <c r="G27" s="370"/>
      <c r="H27" s="370"/>
      <c r="I27" s="371"/>
      <c r="J27" s="376" t="s">
        <v>1</v>
      </c>
      <c r="K27" s="362"/>
    </row>
    <row r="28" spans="1:16" ht="12.75">
      <c r="A28" s="132"/>
      <c r="B28" s="2"/>
      <c r="C28" s="369" t="s">
        <v>6</v>
      </c>
      <c r="D28" s="370"/>
      <c r="E28" s="370"/>
      <c r="F28" s="370"/>
      <c r="G28" s="370"/>
      <c r="H28" s="370"/>
      <c r="I28" s="371"/>
      <c r="J28" s="376" t="s">
        <v>1</v>
      </c>
      <c r="K28" s="362"/>
      <c r="M28" s="373" t="s">
        <v>48</v>
      </c>
      <c r="N28" s="374"/>
      <c r="O28" s="374"/>
      <c r="P28" s="375"/>
    </row>
    <row r="29" spans="1:16" ht="13.5" thickBot="1">
      <c r="A29" s="143"/>
      <c r="B29" s="149"/>
      <c r="C29" s="369" t="s">
        <v>6</v>
      </c>
      <c r="D29" s="370"/>
      <c r="E29" s="370"/>
      <c r="F29" s="370"/>
      <c r="G29" s="370"/>
      <c r="H29" s="370"/>
      <c r="I29" s="371"/>
      <c r="J29" s="366" t="s">
        <v>1</v>
      </c>
      <c r="K29" s="367"/>
      <c r="M29" s="129" t="s">
        <v>88</v>
      </c>
      <c r="N29" s="130" t="s">
        <v>89</v>
      </c>
      <c r="O29" s="130" t="s">
        <v>78</v>
      </c>
      <c r="P29" s="131" t="s">
        <v>79</v>
      </c>
    </row>
    <row r="30" spans="1:16" ht="13.5" thickBot="1">
      <c r="A30" s="145" t="s">
        <v>120</v>
      </c>
      <c r="B30" s="146"/>
      <c r="C30" s="146"/>
      <c r="D30" s="146"/>
      <c r="E30" s="146"/>
      <c r="F30" s="146"/>
      <c r="G30" s="146"/>
      <c r="H30" s="146"/>
      <c r="I30" s="146"/>
      <c r="J30" s="147"/>
      <c r="K30" s="147"/>
      <c r="M30" s="150"/>
      <c r="N30" s="151"/>
      <c r="O30" s="151"/>
      <c r="P30" s="152"/>
    </row>
    <row r="31" spans="1:16" ht="13.5" thickBot="1">
      <c r="A31" s="368" t="s">
        <v>131</v>
      </c>
      <c r="B31" s="368"/>
      <c r="C31" s="368"/>
      <c r="D31" s="368"/>
      <c r="E31" s="368"/>
      <c r="M31" s="136"/>
      <c r="N31" s="137"/>
      <c r="O31" s="137"/>
      <c r="P31" s="138"/>
    </row>
    <row r="32" spans="1:16" ht="13.5" thickBot="1">
      <c r="A32" s="153" t="s">
        <v>81</v>
      </c>
      <c r="B32" s="154" t="s">
        <v>126</v>
      </c>
      <c r="C32" s="155" t="str">
        <f>C1</f>
        <v>Squadra A</v>
      </c>
      <c r="D32" s="156" t="s">
        <v>1</v>
      </c>
      <c r="E32" s="157" t="str">
        <f>C16</f>
        <v>Squadra B</v>
      </c>
      <c r="M32" s="136"/>
      <c r="N32" s="137"/>
      <c r="O32" s="137"/>
      <c r="P32" s="138"/>
    </row>
    <row r="33" spans="1:16" ht="12.75">
      <c r="A33" s="158" t="s">
        <v>82</v>
      </c>
      <c r="B33" s="159"/>
      <c r="C33" s="160">
        <v>25</v>
      </c>
      <c r="D33" s="161" t="s">
        <v>1</v>
      </c>
      <c r="E33" s="162">
        <v>13</v>
      </c>
      <c r="G33" s="363" t="s">
        <v>80</v>
      </c>
      <c r="H33" s="364"/>
      <c r="I33" s="364"/>
      <c r="J33" s="364"/>
      <c r="K33" s="365"/>
      <c r="M33" s="136"/>
      <c r="N33" s="137"/>
      <c r="O33" s="137"/>
      <c r="P33" s="138"/>
    </row>
    <row r="34" spans="1:16" ht="12.75">
      <c r="A34" s="158" t="s">
        <v>83</v>
      </c>
      <c r="B34" s="159"/>
      <c r="C34" s="160">
        <v>25</v>
      </c>
      <c r="D34" s="161" t="s">
        <v>1</v>
      </c>
      <c r="E34" s="162">
        <v>18</v>
      </c>
      <c r="G34" s="129" t="s">
        <v>82</v>
      </c>
      <c r="H34" s="130" t="s">
        <v>83</v>
      </c>
      <c r="I34" s="130" t="s">
        <v>84</v>
      </c>
      <c r="J34" s="130" t="s">
        <v>85</v>
      </c>
      <c r="K34" s="131" t="s">
        <v>86</v>
      </c>
      <c r="M34" s="136"/>
      <c r="N34" s="137"/>
      <c r="O34" s="137"/>
      <c r="P34" s="138"/>
    </row>
    <row r="35" spans="1:16" ht="13.5" thickBot="1">
      <c r="A35" s="158" t="s">
        <v>84</v>
      </c>
      <c r="B35" s="159"/>
      <c r="C35" s="160">
        <v>25</v>
      </c>
      <c r="D35" s="161" t="s">
        <v>1</v>
      </c>
      <c r="E35" s="162">
        <v>8</v>
      </c>
      <c r="G35" s="133">
        <v>3</v>
      </c>
      <c r="H35" s="134">
        <v>13</v>
      </c>
      <c r="I35" s="134">
        <v>6</v>
      </c>
      <c r="J35" s="134"/>
      <c r="K35" s="135"/>
      <c r="M35" s="136"/>
      <c r="N35" s="137"/>
      <c r="O35" s="137"/>
      <c r="P35" s="138"/>
    </row>
    <row r="36" spans="1:16" ht="13.5" thickBot="1">
      <c r="A36" s="158" t="s">
        <v>85</v>
      </c>
      <c r="B36" s="159"/>
      <c r="C36" s="160"/>
      <c r="D36" s="161" t="s">
        <v>1</v>
      </c>
      <c r="E36" s="162"/>
      <c r="G36" s="136">
        <v>13</v>
      </c>
      <c r="H36" s="137">
        <v>4</v>
      </c>
      <c r="I36" s="137">
        <v>4</v>
      </c>
      <c r="J36" s="137"/>
      <c r="K36" s="138"/>
      <c r="M36" s="163"/>
      <c r="N36" s="163"/>
      <c r="O36" s="163"/>
      <c r="P36" s="163"/>
    </row>
    <row r="37" spans="1:16" ht="13.5" thickBot="1">
      <c r="A37" s="164" t="s">
        <v>86</v>
      </c>
      <c r="B37" s="165"/>
      <c r="C37" s="166"/>
      <c r="D37" s="167" t="s">
        <v>1</v>
      </c>
      <c r="E37" s="168"/>
      <c r="G37" s="136">
        <v>4</v>
      </c>
      <c r="H37" s="137">
        <v>8</v>
      </c>
      <c r="I37" s="137">
        <v>11</v>
      </c>
      <c r="J37" s="137"/>
      <c r="K37" s="138"/>
      <c r="M37" s="373" t="s">
        <v>47</v>
      </c>
      <c r="N37" s="374"/>
      <c r="O37" s="374"/>
      <c r="P37" s="375"/>
    </row>
    <row r="38" spans="1:16" ht="13.5" thickBot="1">
      <c r="A38" s="169" t="s">
        <v>127</v>
      </c>
      <c r="B38" s="170">
        <v>39029</v>
      </c>
      <c r="C38" s="372" t="s">
        <v>128</v>
      </c>
      <c r="D38" s="372"/>
      <c r="E38" s="171">
        <v>2</v>
      </c>
      <c r="G38" s="136">
        <v>8</v>
      </c>
      <c r="H38" s="137">
        <v>31</v>
      </c>
      <c r="I38" s="137">
        <v>2</v>
      </c>
      <c r="J38" s="137"/>
      <c r="K38" s="138"/>
      <c r="M38" s="129" t="s">
        <v>88</v>
      </c>
      <c r="N38" s="130" t="s">
        <v>89</v>
      </c>
      <c r="O38" s="130" t="s">
        <v>78</v>
      </c>
      <c r="P38" s="131" t="s">
        <v>79</v>
      </c>
    </row>
    <row r="39" spans="7:16" ht="12.75">
      <c r="G39" s="136">
        <v>2</v>
      </c>
      <c r="H39" s="137">
        <v>7</v>
      </c>
      <c r="I39" s="137">
        <v>7</v>
      </c>
      <c r="J39" s="137"/>
      <c r="K39" s="138"/>
      <c r="M39" s="133"/>
      <c r="N39" s="134"/>
      <c r="O39" s="134"/>
      <c r="P39" s="135"/>
    </row>
    <row r="40" spans="7:16" ht="13.5" thickBot="1">
      <c r="G40" s="139">
        <v>7</v>
      </c>
      <c r="H40" s="140">
        <v>3</v>
      </c>
      <c r="I40" s="140">
        <v>3</v>
      </c>
      <c r="J40" s="140"/>
      <c r="K40" s="141"/>
      <c r="M40" s="136"/>
      <c r="N40" s="137"/>
      <c r="O40" s="137"/>
      <c r="P40" s="138"/>
    </row>
    <row r="41" spans="1:16" ht="12.75">
      <c r="A41" s="172" t="s">
        <v>94</v>
      </c>
      <c r="B41" s="173" t="s">
        <v>95</v>
      </c>
      <c r="C41" s="174"/>
      <c r="G41" s="175">
        <f>IF(C33&gt;E33,1,0)</f>
        <v>1</v>
      </c>
      <c r="H41" s="175">
        <v>0</v>
      </c>
      <c r="M41" s="136"/>
      <c r="N41" s="137"/>
      <c r="O41" s="137"/>
      <c r="P41" s="138"/>
    </row>
    <row r="42" spans="1:16" ht="12.75">
      <c r="A42" s="176" t="s">
        <v>96</v>
      </c>
      <c r="B42" s="177" t="s">
        <v>97</v>
      </c>
      <c r="C42" s="178"/>
      <c r="G42" s="175">
        <f>IF(C34&gt;E34,1,0)</f>
        <v>1</v>
      </c>
      <c r="H42" s="175">
        <f>IF(E34&gt;C34,1,0)</f>
        <v>0</v>
      </c>
      <c r="M42" s="136"/>
      <c r="N42" s="137"/>
      <c r="O42" s="137"/>
      <c r="P42" s="138"/>
    </row>
    <row r="43" spans="1:16" ht="12.75">
      <c r="A43" s="179" t="s">
        <v>98</v>
      </c>
      <c r="B43" s="177" t="s">
        <v>99</v>
      </c>
      <c r="C43" s="178"/>
      <c r="G43" s="175">
        <f>IF(C35&gt;E35,1,0)</f>
        <v>1</v>
      </c>
      <c r="H43" s="175">
        <f>IF(E35&gt;C35,1,0)</f>
        <v>0</v>
      </c>
      <c r="M43" s="136"/>
      <c r="N43" s="137"/>
      <c r="O43" s="137"/>
      <c r="P43" s="138"/>
    </row>
    <row r="44" spans="1:16" ht="13.5" thickBot="1">
      <c r="A44" s="180" t="s">
        <v>100</v>
      </c>
      <c r="B44" s="177" t="s">
        <v>101</v>
      </c>
      <c r="C44" s="178"/>
      <c r="G44" s="175">
        <f>IF(C36&gt;E36,1,0)</f>
        <v>0</v>
      </c>
      <c r="H44" s="175">
        <f>IF(E36&gt;C36,1,0)</f>
        <v>0</v>
      </c>
      <c r="M44" s="139"/>
      <c r="N44" s="140"/>
      <c r="O44" s="140"/>
      <c r="P44" s="141"/>
    </row>
    <row r="45" spans="1:8" ht="13.5" thickBot="1">
      <c r="A45" s="181" t="s">
        <v>102</v>
      </c>
      <c r="B45" s="182" t="s">
        <v>103</v>
      </c>
      <c r="C45" s="183"/>
      <c r="G45" s="175">
        <f>IF(C37&gt;E37,1,0)</f>
        <v>0</v>
      </c>
      <c r="H45" s="175">
        <f>IF(E37&gt;C37,1,0)</f>
        <v>0</v>
      </c>
    </row>
    <row r="46" spans="7:8" ht="12.75">
      <c r="G46" s="175">
        <f>SUM(G41:G45)</f>
        <v>3</v>
      </c>
      <c r="H46" s="175">
        <f>SUM(H41:H45)</f>
        <v>0</v>
      </c>
    </row>
  </sheetData>
  <sheetProtection/>
  <protectedRanges>
    <protectedRange sqref="B33:B38 E38" name="Intervallo4"/>
    <protectedRange sqref="A3:I14 C16 A18:I29 M3:P8 M12:P17 M21:P26 J15:K15 J30:K30 M30:P35 M39:P44 G35:K40 E33:E37 C33:C37 C1" name="Intervallo1"/>
    <protectedRange sqref="C16:K16 C1:K1" name="Intervallo3"/>
  </protectedRanges>
  <mergeCells count="62">
    <mergeCell ref="C11:I11"/>
    <mergeCell ref="C12:I12"/>
    <mergeCell ref="C10:I10"/>
    <mergeCell ref="J9:K9"/>
    <mergeCell ref="C9:I9"/>
    <mergeCell ref="C13:I13"/>
    <mergeCell ref="J22:K22"/>
    <mergeCell ref="J13:K13"/>
    <mergeCell ref="J14:K14"/>
    <mergeCell ref="C21:I21"/>
    <mergeCell ref="C16:K16"/>
    <mergeCell ref="J17:K17"/>
    <mergeCell ref="C17:I17"/>
    <mergeCell ref="M1:P1"/>
    <mergeCell ref="J3:K3"/>
    <mergeCell ref="C1:K1"/>
    <mergeCell ref="J2:K2"/>
    <mergeCell ref="C2:I2"/>
    <mergeCell ref="C3:I3"/>
    <mergeCell ref="J8:K8"/>
    <mergeCell ref="M10:P10"/>
    <mergeCell ref="C4:I4"/>
    <mergeCell ref="C5:I5"/>
    <mergeCell ref="C6:I6"/>
    <mergeCell ref="C7:I7"/>
    <mergeCell ref="C8:I8"/>
    <mergeCell ref="J4:K4"/>
    <mergeCell ref="J7:K7"/>
    <mergeCell ref="J5:K5"/>
    <mergeCell ref="J6:K6"/>
    <mergeCell ref="J10:K10"/>
    <mergeCell ref="J20:K20"/>
    <mergeCell ref="C23:I23"/>
    <mergeCell ref="J19:K19"/>
    <mergeCell ref="J11:K11"/>
    <mergeCell ref="J12:K12"/>
    <mergeCell ref="C14:I14"/>
    <mergeCell ref="J18:K18"/>
    <mergeCell ref="C22:I22"/>
    <mergeCell ref="J29:K29"/>
    <mergeCell ref="J21:K21"/>
    <mergeCell ref="C24:I24"/>
    <mergeCell ref="J26:K26"/>
    <mergeCell ref="C28:I28"/>
    <mergeCell ref="C25:I25"/>
    <mergeCell ref="J25:K25"/>
    <mergeCell ref="J23:K23"/>
    <mergeCell ref="M19:P19"/>
    <mergeCell ref="M37:P37"/>
    <mergeCell ref="M28:P28"/>
    <mergeCell ref="C20:I20"/>
    <mergeCell ref="J27:K27"/>
    <mergeCell ref="C26:I26"/>
    <mergeCell ref="C27:I27"/>
    <mergeCell ref="J28:K28"/>
    <mergeCell ref="J24:K24"/>
    <mergeCell ref="G33:K33"/>
    <mergeCell ref="A31:E31"/>
    <mergeCell ref="C19:I19"/>
    <mergeCell ref="C18:I18"/>
    <mergeCell ref="C38:D38"/>
    <mergeCell ref="C29:I29"/>
  </mergeCells>
  <printOptions/>
  <pageMargins left="0.75" right="0.75" top="1" bottom="1" header="0.5" footer="0.5"/>
  <pageSetup horizontalDpi="300" verticalDpi="300" orientation="portrait" paperSize="9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>
    <tabColor indexed="11"/>
    <pageSetUpPr fitToPage="1"/>
  </sheetPr>
  <dimension ref="A1:P7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63" customWidth="1"/>
    <col min="2" max="2" width="3.140625" style="63" customWidth="1"/>
    <col min="3" max="3" width="7.28125" style="76" customWidth="1"/>
    <col min="4" max="4" width="10.140625" style="76" customWidth="1"/>
    <col min="5" max="6" width="5.7109375" style="63" customWidth="1"/>
    <col min="7" max="7" width="4.28125" style="63" customWidth="1"/>
    <col min="8" max="8" width="5.7109375" style="63" customWidth="1"/>
    <col min="9" max="17" width="6.421875" style="63" customWidth="1"/>
    <col min="18" max="16384" width="9.140625" style="63" customWidth="1"/>
  </cols>
  <sheetData>
    <row r="1" spans="3:15" ht="12.75" customHeight="1">
      <c r="C1" s="64" t="s">
        <v>129</v>
      </c>
      <c r="D1" s="461" t="s">
        <v>130</v>
      </c>
      <c r="E1" s="462"/>
      <c r="F1" s="462"/>
      <c r="G1" s="462"/>
      <c r="H1" s="463"/>
      <c r="I1" s="65" t="s">
        <v>122</v>
      </c>
      <c r="J1" s="65" t="s">
        <v>37</v>
      </c>
      <c r="K1" s="65" t="s">
        <v>38</v>
      </c>
      <c r="L1" s="65" t="s">
        <v>39</v>
      </c>
      <c r="M1" s="65" t="s">
        <v>40</v>
      </c>
      <c r="N1" s="65" t="s">
        <v>41</v>
      </c>
      <c r="O1" s="66" t="s">
        <v>93</v>
      </c>
    </row>
    <row r="2" spans="3:15" ht="12.75" customHeight="1">
      <c r="C2" s="467">
        <f>IF('Dati part'!E38="","-",'Dati part'!E38)</f>
        <v>2</v>
      </c>
      <c r="D2" s="464" t="str">
        <f>A6</f>
        <v>Squadra A</v>
      </c>
      <c r="E2" s="465"/>
      <c r="F2" s="465"/>
      <c r="G2" s="465"/>
      <c r="H2" s="466"/>
      <c r="I2" s="67">
        <f>'Dati part'!G46</f>
        <v>3</v>
      </c>
      <c r="J2" s="68">
        <f>'Dati part'!C33</f>
        <v>25</v>
      </c>
      <c r="K2" s="68">
        <f>'Dati part'!C34</f>
        <v>25</v>
      </c>
      <c r="L2" s="68">
        <f>'Dati part'!C35</f>
        <v>25</v>
      </c>
      <c r="M2" s="68">
        <f>'Dati part'!C36</f>
        <v>0</v>
      </c>
      <c r="N2" s="68">
        <f>'Dati part'!C37</f>
        <v>0</v>
      </c>
      <c r="O2" s="69">
        <f>SUM(J2:N2)</f>
        <v>75</v>
      </c>
    </row>
    <row r="3" spans="3:15" ht="12.75" customHeight="1">
      <c r="C3" s="468"/>
      <c r="D3" s="464" t="str">
        <f>A39</f>
        <v>Squadra B</v>
      </c>
      <c r="E3" s="465"/>
      <c r="F3" s="465"/>
      <c r="G3" s="465"/>
      <c r="H3" s="466"/>
      <c r="I3" s="67">
        <f>'Dati part'!H46</f>
        <v>0</v>
      </c>
      <c r="J3" s="68">
        <f>'Dati part'!E33</f>
        <v>13</v>
      </c>
      <c r="K3" s="68">
        <f>'Dati part'!E34</f>
        <v>18</v>
      </c>
      <c r="L3" s="68">
        <f>'Dati part'!E35</f>
        <v>8</v>
      </c>
      <c r="M3" s="68">
        <f>'Dati part'!E36</f>
        <v>0</v>
      </c>
      <c r="N3" s="68">
        <f>'Dati part'!E37</f>
        <v>0</v>
      </c>
      <c r="O3" s="69">
        <f>SUM(J3:N3)</f>
        <v>39</v>
      </c>
    </row>
    <row r="4" spans="3:15" ht="12.75" customHeight="1" thickBot="1">
      <c r="C4" s="70">
        <f>IF('Dati part'!B38="","-",'Dati part'!B38)</f>
        <v>39029</v>
      </c>
      <c r="D4" s="71"/>
      <c r="E4" s="72"/>
      <c r="F4" s="72"/>
      <c r="G4" s="72"/>
      <c r="H4" s="72"/>
      <c r="I4" s="73" t="s">
        <v>123</v>
      </c>
      <c r="J4" s="74" t="str">
        <f>IF('Dati part'!B33="","-",'Dati part'!B33)</f>
        <v>-</v>
      </c>
      <c r="K4" s="74" t="str">
        <f>IF('Dati part'!B34="","-",'Dati part'!B34)</f>
        <v>-</v>
      </c>
      <c r="L4" s="74" t="str">
        <f>IF('Dati part'!B35="","-",'Dati part'!B35)</f>
        <v>-</v>
      </c>
      <c r="M4" s="74" t="str">
        <f>IF('Dati part'!B36="","-",'Dati part'!B36)</f>
        <v>-</v>
      </c>
      <c r="N4" s="74" t="str">
        <f>IF('Dati part'!B37="","-",'Dati part'!B37)</f>
        <v>-</v>
      </c>
      <c r="O4" s="75" t="str">
        <f>IF(SUM(J4:N4)=0,"-",SUM(J4:N4))</f>
        <v>-</v>
      </c>
    </row>
    <row r="5" ht="15" customHeight="1" thickBot="1"/>
    <row r="6" spans="1:14" ht="11.25" customHeight="1" thickBot="1">
      <c r="A6" s="494" t="str">
        <f>'Dati part'!C1</f>
        <v>Squadra A</v>
      </c>
      <c r="B6" s="429" t="s">
        <v>3</v>
      </c>
      <c r="C6" s="77" t="s">
        <v>7</v>
      </c>
      <c r="D6" s="78"/>
      <c r="E6" s="434">
        <f>SUM('Dati A'!AJ5:AN5)</f>
        <v>10</v>
      </c>
      <c r="F6" s="431">
        <f>IF(E6=0,0,E6/(G6+G10))</f>
        <v>0.13513513513513514</v>
      </c>
      <c r="G6" s="435">
        <f>SUM(E6:E9)</f>
        <v>36</v>
      </c>
      <c r="H6" s="431">
        <f>IF(G6=0,0,G6/(G6+G10))</f>
        <v>0.4864864864864865</v>
      </c>
      <c r="I6" s="79"/>
      <c r="J6" s="80" t="s">
        <v>117</v>
      </c>
      <c r="N6" s="80" t="s">
        <v>146</v>
      </c>
    </row>
    <row r="7" spans="1:16" ht="11.25" customHeight="1" thickBot="1">
      <c r="A7" s="495"/>
      <c r="B7" s="420"/>
      <c r="C7" s="81" t="s">
        <v>8</v>
      </c>
      <c r="D7" s="82"/>
      <c r="E7" s="433"/>
      <c r="F7" s="432"/>
      <c r="G7" s="436"/>
      <c r="H7" s="432"/>
      <c r="I7" s="79"/>
      <c r="J7" s="83" t="s">
        <v>75</v>
      </c>
      <c r="K7" s="83" t="s">
        <v>76</v>
      </c>
      <c r="L7" s="83" t="s">
        <v>74</v>
      </c>
      <c r="M7" s="84"/>
      <c r="N7" s="83" t="s">
        <v>105</v>
      </c>
      <c r="O7" s="83" t="s">
        <v>106</v>
      </c>
      <c r="P7" s="83" t="s">
        <v>107</v>
      </c>
    </row>
    <row r="8" spans="1:16" ht="11.25" customHeight="1">
      <c r="A8" s="495"/>
      <c r="B8" s="420"/>
      <c r="C8" s="85" t="s">
        <v>9</v>
      </c>
      <c r="D8" s="86"/>
      <c r="E8" s="446">
        <f>SUM('Dati A'!AJ6:AN6)</f>
        <v>26</v>
      </c>
      <c r="F8" s="442">
        <f>IF(E8=0,0,E8/(G6+G10))</f>
        <v>0.35135135135135137</v>
      </c>
      <c r="G8" s="436"/>
      <c r="H8" s="432"/>
      <c r="I8" s="79"/>
      <c r="J8" s="483">
        <f>SUM('Dati part'!C33:C37)</f>
        <v>75</v>
      </c>
      <c r="K8" s="477">
        <f>SUM('Dati part'!E33:E37)</f>
        <v>39</v>
      </c>
      <c r="L8" s="469">
        <f>SUM(J8:K9)</f>
        <v>114</v>
      </c>
      <c r="M8" s="87"/>
      <c r="N8" s="483">
        <f>'Foglio calc'!P33</f>
        <v>28</v>
      </c>
      <c r="O8" s="477">
        <f>'Foglio calc'!P34</f>
        <v>38</v>
      </c>
      <c r="P8" s="469">
        <f>'Foglio calc'!P35</f>
        <v>0</v>
      </c>
    </row>
    <row r="9" spans="1:16" ht="11.25" customHeight="1" thickBot="1">
      <c r="A9" s="495"/>
      <c r="B9" s="420"/>
      <c r="C9" s="81" t="s">
        <v>29</v>
      </c>
      <c r="D9" s="82"/>
      <c r="E9" s="447"/>
      <c r="F9" s="443"/>
      <c r="G9" s="436"/>
      <c r="H9" s="432"/>
      <c r="I9" s="79"/>
      <c r="J9" s="484"/>
      <c r="K9" s="485"/>
      <c r="L9" s="486"/>
      <c r="M9" s="88"/>
      <c r="N9" s="484"/>
      <c r="O9" s="485"/>
      <c r="P9" s="486"/>
    </row>
    <row r="10" spans="1:13" ht="11.25" customHeight="1">
      <c r="A10" s="495"/>
      <c r="B10" s="420"/>
      <c r="C10" s="89" t="s">
        <v>10</v>
      </c>
      <c r="D10" s="90"/>
      <c r="E10" s="448">
        <f>SUM('Dati A'!AJ7:AN7)</f>
        <v>15</v>
      </c>
      <c r="F10" s="413">
        <f>IF(E10=0,0,E10/(G6+G10))</f>
        <v>0.20270270270270271</v>
      </c>
      <c r="G10" s="414">
        <f>SUM(E10:E13)</f>
        <v>38</v>
      </c>
      <c r="H10" s="413">
        <f>IF(G10=0,0,G10/(G6+G10))</f>
        <v>0.5135135135135135</v>
      </c>
      <c r="I10" s="79"/>
      <c r="M10" s="91"/>
    </row>
    <row r="11" spans="1:14" ht="11.25" customHeight="1" thickBot="1">
      <c r="A11" s="495"/>
      <c r="B11" s="420"/>
      <c r="C11" s="92" t="s">
        <v>11</v>
      </c>
      <c r="D11" s="93"/>
      <c r="E11" s="449"/>
      <c r="F11" s="413"/>
      <c r="G11" s="414"/>
      <c r="H11" s="413"/>
      <c r="I11" s="79"/>
      <c r="J11" s="80" t="s">
        <v>35</v>
      </c>
      <c r="N11" s="80" t="s">
        <v>147</v>
      </c>
    </row>
    <row r="12" spans="1:16" ht="11.25" customHeight="1" thickBot="1">
      <c r="A12" s="495"/>
      <c r="B12" s="420"/>
      <c r="C12" s="89" t="s">
        <v>30</v>
      </c>
      <c r="D12" s="90"/>
      <c r="E12" s="501">
        <f>SUM('Dati A'!AJ8:AN8)</f>
        <v>23</v>
      </c>
      <c r="F12" s="413">
        <f>IF(E12=0,0,E12/(G6+G10))</f>
        <v>0.3108108108108108</v>
      </c>
      <c r="G12" s="414"/>
      <c r="H12" s="413"/>
      <c r="I12" s="79"/>
      <c r="J12" s="94" t="s">
        <v>21</v>
      </c>
      <c r="K12" s="83" t="s">
        <v>20</v>
      </c>
      <c r="L12" s="95" t="s">
        <v>113</v>
      </c>
      <c r="N12" s="83" t="s">
        <v>105</v>
      </c>
      <c r="O12" s="83" t="s">
        <v>106</v>
      </c>
      <c r="P12" s="83" t="s">
        <v>107</v>
      </c>
    </row>
    <row r="13" spans="1:16" ht="11.25" customHeight="1" thickBot="1">
      <c r="A13" s="495"/>
      <c r="B13" s="421"/>
      <c r="C13" s="96" t="s">
        <v>28</v>
      </c>
      <c r="D13" s="97"/>
      <c r="E13" s="502"/>
      <c r="F13" s="416"/>
      <c r="G13" s="415"/>
      <c r="H13" s="416"/>
      <c r="I13" s="79"/>
      <c r="J13" s="475">
        <f>E12</f>
        <v>23</v>
      </c>
      <c r="K13" s="490">
        <f>E28</f>
        <v>21</v>
      </c>
      <c r="L13" s="479">
        <f>SUM('Dati A'!AJ22:AN22)</f>
        <v>2</v>
      </c>
      <c r="N13" s="483">
        <f>'Foglio calc'!Q33</f>
        <v>6</v>
      </c>
      <c r="O13" s="477">
        <f>'Foglio calc'!Q34</f>
        <v>14</v>
      </c>
      <c r="P13" s="469">
        <f>'Foglio calc'!Q35</f>
        <v>0</v>
      </c>
    </row>
    <row r="14" spans="1:16" ht="11.25" customHeight="1" thickBot="1">
      <c r="A14" s="495"/>
      <c r="B14" s="429" t="s">
        <v>4</v>
      </c>
      <c r="C14" s="98" t="s">
        <v>7</v>
      </c>
      <c r="D14" s="99"/>
      <c r="E14" s="503">
        <f>SUM('Dati A'!AJ9:AN9)</f>
        <v>3</v>
      </c>
      <c r="F14" s="504">
        <f>IF(E14=0,0,E14/(G14+G18))</f>
        <v>0.09375</v>
      </c>
      <c r="G14" s="435">
        <f>SUM(E14:E17)</f>
        <v>11</v>
      </c>
      <c r="H14" s="431">
        <f>IF(G14=0,0,G14/(G14+G18))</f>
        <v>0.34375</v>
      </c>
      <c r="I14" s="79"/>
      <c r="J14" s="489"/>
      <c r="K14" s="491"/>
      <c r="L14" s="492"/>
      <c r="N14" s="493"/>
      <c r="O14" s="478"/>
      <c r="P14" s="470"/>
    </row>
    <row r="15" spans="1:12" ht="11.25" customHeight="1">
      <c r="A15" s="495"/>
      <c r="B15" s="420"/>
      <c r="C15" s="100" t="s">
        <v>13</v>
      </c>
      <c r="D15" s="101"/>
      <c r="E15" s="422"/>
      <c r="F15" s="443"/>
      <c r="G15" s="436"/>
      <c r="H15" s="432"/>
      <c r="I15" s="79"/>
      <c r="J15" s="91"/>
      <c r="K15" s="91"/>
      <c r="L15" s="91"/>
    </row>
    <row r="16" spans="1:14" ht="11.25" customHeight="1" thickBot="1">
      <c r="A16" s="495"/>
      <c r="B16" s="420"/>
      <c r="C16" s="102" t="s">
        <v>9</v>
      </c>
      <c r="D16" s="103"/>
      <c r="E16" s="500">
        <f>SUM('Dati A'!AJ10:AN10)</f>
        <v>8</v>
      </c>
      <c r="F16" s="442">
        <f>IF(E16=0,0,E16/(G14+G18))</f>
        <v>0.25</v>
      </c>
      <c r="G16" s="436"/>
      <c r="H16" s="432"/>
      <c r="I16" s="79"/>
      <c r="J16" s="80" t="s">
        <v>162</v>
      </c>
      <c r="N16" s="80" t="s">
        <v>163</v>
      </c>
    </row>
    <row r="17" spans="1:16" ht="11.25" customHeight="1" thickBot="1">
      <c r="A17" s="495"/>
      <c r="B17" s="420"/>
      <c r="C17" s="100" t="s">
        <v>25</v>
      </c>
      <c r="D17" s="101"/>
      <c r="E17" s="422"/>
      <c r="F17" s="443"/>
      <c r="G17" s="436"/>
      <c r="H17" s="432"/>
      <c r="I17" s="79"/>
      <c r="J17" s="94" t="s">
        <v>21</v>
      </c>
      <c r="K17" s="83" t="s">
        <v>20</v>
      </c>
      <c r="L17" s="95" t="s">
        <v>113</v>
      </c>
      <c r="N17" s="83" t="s">
        <v>105</v>
      </c>
      <c r="O17" s="83" t="s">
        <v>106</v>
      </c>
      <c r="P17" s="83" t="s">
        <v>107</v>
      </c>
    </row>
    <row r="18" spans="1:16" ht="11.25" customHeight="1">
      <c r="A18" s="495"/>
      <c r="B18" s="420"/>
      <c r="C18" s="89" t="s">
        <v>14</v>
      </c>
      <c r="D18" s="90"/>
      <c r="E18" s="448">
        <f>SUM('Dati A'!AJ11:AN11)</f>
        <v>11</v>
      </c>
      <c r="F18" s="444">
        <f>IF(E18=0,0,E18/(G14+G18))</f>
        <v>0.34375</v>
      </c>
      <c r="G18" s="414">
        <f>SUM(E18:E21)</f>
        <v>21</v>
      </c>
      <c r="H18" s="413">
        <f>IF(G18=0,0,G18/(G14+G18))</f>
        <v>0.65625</v>
      </c>
      <c r="I18" s="79"/>
      <c r="J18" s="481">
        <f>IF(J13=0,0,J13/(SUM(E6:E13)))</f>
        <v>0.3108108108108108</v>
      </c>
      <c r="K18" s="471">
        <f>IF(K13=0,0,K13/(SUM(E22:E29)))</f>
        <v>0.29577464788732394</v>
      </c>
      <c r="L18" s="473">
        <f>IF(L13=0,0,L13/(SUM('Dati A'!AJ21:AN22)))</f>
        <v>0.4</v>
      </c>
      <c r="N18" s="487">
        <f>IF(N8=0,0,(N13/N8))</f>
        <v>0.21428571428571427</v>
      </c>
      <c r="O18" s="471">
        <f>IF(O8=0,0,(O13/O8))</f>
        <v>0.3684210526315789</v>
      </c>
      <c r="P18" s="506">
        <f>IF(P8=0,0,(P13/P8))</f>
        <v>0</v>
      </c>
    </row>
    <row r="19" spans="1:16" ht="11.25" customHeight="1" thickBot="1">
      <c r="A19" s="495"/>
      <c r="B19" s="420"/>
      <c r="C19" s="92" t="s">
        <v>26</v>
      </c>
      <c r="D19" s="93"/>
      <c r="E19" s="449"/>
      <c r="F19" s="450"/>
      <c r="G19" s="414"/>
      <c r="H19" s="413"/>
      <c r="I19" s="79"/>
      <c r="J19" s="482"/>
      <c r="K19" s="472"/>
      <c r="L19" s="474"/>
      <c r="N19" s="488"/>
      <c r="O19" s="472"/>
      <c r="P19" s="507"/>
    </row>
    <row r="20" spans="1:9" ht="11.25" customHeight="1">
      <c r="A20" s="495"/>
      <c r="B20" s="420"/>
      <c r="C20" s="89" t="s">
        <v>15</v>
      </c>
      <c r="D20" s="90"/>
      <c r="E20" s="448">
        <f>SUM('Dati A'!AJ12:AN12)</f>
        <v>10</v>
      </c>
      <c r="F20" s="444">
        <f>IF(E20=0,0,E20/(G14+G18))</f>
        <v>0.3125</v>
      </c>
      <c r="G20" s="414"/>
      <c r="H20" s="413"/>
      <c r="I20" s="79"/>
    </row>
    <row r="21" spans="1:14" ht="11.25" customHeight="1" thickBot="1">
      <c r="A21" s="495"/>
      <c r="B21" s="421"/>
      <c r="C21" s="96" t="s">
        <v>27</v>
      </c>
      <c r="D21" s="97"/>
      <c r="E21" s="505"/>
      <c r="F21" s="445"/>
      <c r="G21" s="415"/>
      <c r="H21" s="416"/>
      <c r="I21" s="79"/>
      <c r="J21" s="80" t="s">
        <v>33</v>
      </c>
      <c r="N21" s="80" t="s">
        <v>115</v>
      </c>
    </row>
    <row r="22" spans="1:16" ht="11.25" customHeight="1" thickBot="1">
      <c r="A22" s="495"/>
      <c r="B22" s="429" t="s">
        <v>5</v>
      </c>
      <c r="C22" s="98" t="s">
        <v>16</v>
      </c>
      <c r="D22" s="99"/>
      <c r="E22" s="503">
        <f>SUM('Dati A'!AJ13:AN13)</f>
        <v>7</v>
      </c>
      <c r="F22" s="428">
        <f>IF(E22=0,0,E22/(G22+G26))</f>
        <v>0.09859154929577464</v>
      </c>
      <c r="G22" s="427">
        <f>SUM(E22:E25)</f>
        <v>38</v>
      </c>
      <c r="H22" s="428">
        <f>IF(G22=0,0,G22/(G22+G26))</f>
        <v>0.5352112676056338</v>
      </c>
      <c r="I22" s="104"/>
      <c r="J22" s="94" t="s">
        <v>21</v>
      </c>
      <c r="K22" s="83" t="s">
        <v>20</v>
      </c>
      <c r="L22" s="105" t="s">
        <v>113</v>
      </c>
      <c r="N22" s="83" t="s">
        <v>105</v>
      </c>
      <c r="O22" s="83" t="s">
        <v>106</v>
      </c>
      <c r="P22" s="83" t="s">
        <v>107</v>
      </c>
    </row>
    <row r="23" spans="1:16" ht="11.25" customHeight="1">
      <c r="A23" s="495"/>
      <c r="B23" s="420"/>
      <c r="C23" s="100" t="s">
        <v>8</v>
      </c>
      <c r="D23" s="101"/>
      <c r="E23" s="422"/>
      <c r="F23" s="410"/>
      <c r="G23" s="424"/>
      <c r="H23" s="410"/>
      <c r="I23" s="104"/>
      <c r="J23" s="475">
        <f>E6</f>
        <v>10</v>
      </c>
      <c r="K23" s="477">
        <f>E22</f>
        <v>7</v>
      </c>
      <c r="L23" s="479">
        <f>SUM('Dati A'!AJ21:AN21)</f>
        <v>3</v>
      </c>
      <c r="N23" s="483">
        <f>'Foglio calc'!R33</f>
        <v>0</v>
      </c>
      <c r="O23" s="477">
        <f>'Foglio calc'!R34</f>
        <v>1</v>
      </c>
      <c r="P23" s="469">
        <f>'Foglio calc'!R35</f>
        <v>0</v>
      </c>
    </row>
    <row r="24" spans="1:16" ht="11.25" customHeight="1" thickBot="1">
      <c r="A24" s="495"/>
      <c r="B24" s="420"/>
      <c r="C24" s="102" t="s">
        <v>9</v>
      </c>
      <c r="D24" s="103"/>
      <c r="E24" s="500">
        <f>SUM('Dati A'!AJ14:AN14)</f>
        <v>31</v>
      </c>
      <c r="F24" s="410">
        <f>IF(E24=0,0,E24/(G22+G26))</f>
        <v>0.43661971830985913</v>
      </c>
      <c r="G24" s="424"/>
      <c r="H24" s="410"/>
      <c r="I24" s="104"/>
      <c r="J24" s="476"/>
      <c r="K24" s="478"/>
      <c r="L24" s="480"/>
      <c r="N24" s="493"/>
      <c r="O24" s="478"/>
      <c r="P24" s="470"/>
    </row>
    <row r="25" spans="1:9" ht="11.25" customHeight="1">
      <c r="A25" s="495"/>
      <c r="B25" s="420"/>
      <c r="C25" s="100" t="s">
        <v>17</v>
      </c>
      <c r="D25" s="101"/>
      <c r="E25" s="422"/>
      <c r="F25" s="410"/>
      <c r="G25" s="424"/>
      <c r="H25" s="410"/>
      <c r="I25" s="104"/>
    </row>
    <row r="26" spans="1:14" ht="11.25" customHeight="1" thickBot="1">
      <c r="A26" s="495"/>
      <c r="B26" s="420"/>
      <c r="C26" s="89" t="s">
        <v>18</v>
      </c>
      <c r="D26" s="90"/>
      <c r="E26" s="448">
        <f>SUM('Dati A'!AJ15:AN15)</f>
        <v>12</v>
      </c>
      <c r="F26" s="413">
        <f>IF(E26=0,0,E26/(G22+G26))</f>
        <v>0.16901408450704225</v>
      </c>
      <c r="G26" s="414">
        <f>SUM(E26:E29)</f>
        <v>33</v>
      </c>
      <c r="H26" s="413">
        <f>IF(G26=0,0,G26/(G22+G26))</f>
        <v>0.4647887323943662</v>
      </c>
      <c r="I26" s="79"/>
      <c r="J26" s="80" t="s">
        <v>34</v>
      </c>
      <c r="N26" s="80" t="s">
        <v>148</v>
      </c>
    </row>
    <row r="27" spans="1:16" ht="11.25" customHeight="1" thickBot="1">
      <c r="A27" s="495"/>
      <c r="B27" s="420"/>
      <c r="C27" s="92" t="s">
        <v>19</v>
      </c>
      <c r="D27" s="93"/>
      <c r="E27" s="449"/>
      <c r="F27" s="413"/>
      <c r="G27" s="414"/>
      <c r="H27" s="413"/>
      <c r="I27" s="79"/>
      <c r="J27" s="94" t="s">
        <v>23</v>
      </c>
      <c r="K27" s="83" t="s">
        <v>24</v>
      </c>
      <c r="L27" s="105" t="s">
        <v>32</v>
      </c>
      <c r="N27" s="83" t="s">
        <v>105</v>
      </c>
      <c r="O27" s="83" t="s">
        <v>106</v>
      </c>
      <c r="P27" s="83" t="s">
        <v>107</v>
      </c>
    </row>
    <row r="28" spans="1:16" ht="11.25" customHeight="1">
      <c r="A28" s="495"/>
      <c r="B28" s="420"/>
      <c r="C28" s="89" t="s">
        <v>12</v>
      </c>
      <c r="D28" s="90"/>
      <c r="E28" s="501">
        <f>SUM('Dati A'!AJ16:AN16)</f>
        <v>21</v>
      </c>
      <c r="F28" s="413">
        <f>IF(E28=0,0,E28/(G22+G26))</f>
        <v>0.29577464788732394</v>
      </c>
      <c r="G28" s="414"/>
      <c r="H28" s="413"/>
      <c r="I28" s="79"/>
      <c r="J28" s="475">
        <f>E14</f>
        <v>3</v>
      </c>
      <c r="K28" s="477">
        <f>E30</f>
        <v>6</v>
      </c>
      <c r="L28" s="469">
        <f>J28+K28</f>
        <v>9</v>
      </c>
      <c r="N28" s="483">
        <f>'Foglio calc'!S33</f>
        <v>3</v>
      </c>
      <c r="O28" s="477">
        <f>'Foglio calc'!S34</f>
        <v>1</v>
      </c>
      <c r="P28" s="469">
        <f>'Foglio calc'!S35</f>
        <v>0</v>
      </c>
    </row>
    <row r="29" spans="1:16" ht="11.25" customHeight="1" thickBot="1">
      <c r="A29" s="495"/>
      <c r="B29" s="421"/>
      <c r="C29" s="96" t="s">
        <v>28</v>
      </c>
      <c r="D29" s="97"/>
      <c r="E29" s="502"/>
      <c r="F29" s="416"/>
      <c r="G29" s="415"/>
      <c r="H29" s="416"/>
      <c r="I29" s="79"/>
      <c r="J29" s="476"/>
      <c r="K29" s="478"/>
      <c r="L29" s="470"/>
      <c r="N29" s="493"/>
      <c r="O29" s="478"/>
      <c r="P29" s="470"/>
    </row>
    <row r="30" spans="1:9" ht="11.25" customHeight="1">
      <c r="A30" s="495"/>
      <c r="B30" s="419" t="s">
        <v>22</v>
      </c>
      <c r="C30" s="98" t="s">
        <v>7</v>
      </c>
      <c r="D30" s="99"/>
      <c r="E30" s="503">
        <f>SUM('Dati A'!AJ17:AN17)</f>
        <v>6</v>
      </c>
      <c r="F30" s="409">
        <f>IF(E30=0,0,E30/(G30+G34))</f>
        <v>0.1111111111111111</v>
      </c>
      <c r="G30" s="423">
        <f>SUM(E30:E33)</f>
        <v>25</v>
      </c>
      <c r="H30" s="409">
        <f>IF(G30=0,0,G30/(G30+G34))</f>
        <v>0.46296296296296297</v>
      </c>
      <c r="I30" s="104"/>
    </row>
    <row r="31" spans="1:14" ht="11.25" customHeight="1" thickBot="1">
      <c r="A31" s="495"/>
      <c r="B31" s="420"/>
      <c r="C31" s="100" t="s">
        <v>13</v>
      </c>
      <c r="D31" s="101"/>
      <c r="E31" s="422"/>
      <c r="F31" s="410"/>
      <c r="G31" s="424"/>
      <c r="H31" s="410"/>
      <c r="I31" s="104"/>
      <c r="J31" s="80" t="s">
        <v>132</v>
      </c>
      <c r="M31" s="106"/>
      <c r="N31" s="80" t="s">
        <v>149</v>
      </c>
    </row>
    <row r="32" spans="1:16" ht="11.25" customHeight="1" thickBot="1">
      <c r="A32" s="495"/>
      <c r="B32" s="420"/>
      <c r="C32" s="102" t="s">
        <v>9</v>
      </c>
      <c r="D32" s="103"/>
      <c r="E32" s="500">
        <f>SUM('Dati A'!AJ18:AN18)</f>
        <v>19</v>
      </c>
      <c r="F32" s="410">
        <f>IF(E32=0,0,E32/(G30+G34))</f>
        <v>0.35185185185185186</v>
      </c>
      <c r="G32" s="424"/>
      <c r="H32" s="410"/>
      <c r="I32" s="104"/>
      <c r="J32" s="107" t="s">
        <v>150</v>
      </c>
      <c r="K32" s="108" t="s">
        <v>151</v>
      </c>
      <c r="L32" s="109" t="s">
        <v>32</v>
      </c>
      <c r="N32" s="83" t="s">
        <v>105</v>
      </c>
      <c r="O32" s="83" t="s">
        <v>106</v>
      </c>
      <c r="P32" s="83" t="s">
        <v>107</v>
      </c>
    </row>
    <row r="33" spans="1:16" ht="11.25" customHeight="1">
      <c r="A33" s="495"/>
      <c r="B33" s="420"/>
      <c r="C33" s="100" t="s">
        <v>25</v>
      </c>
      <c r="D33" s="101"/>
      <c r="E33" s="422"/>
      <c r="F33" s="410"/>
      <c r="G33" s="424"/>
      <c r="H33" s="410"/>
      <c r="I33" s="104"/>
      <c r="J33" s="475">
        <f>SUM(J23:L24)</f>
        <v>20</v>
      </c>
      <c r="K33" s="477">
        <f>L28</f>
        <v>9</v>
      </c>
      <c r="L33" s="469">
        <f>J33+K33</f>
        <v>29</v>
      </c>
      <c r="N33" s="483">
        <f>'Foglio calc'!T33</f>
        <v>0</v>
      </c>
      <c r="O33" s="477">
        <f>'Foglio calc'!T34</f>
        <v>1</v>
      </c>
      <c r="P33" s="469">
        <f>'Foglio calc'!T35</f>
        <v>0</v>
      </c>
    </row>
    <row r="34" spans="1:16" ht="11.25" customHeight="1" thickBot="1">
      <c r="A34" s="495"/>
      <c r="B34" s="420"/>
      <c r="C34" s="89" t="s">
        <v>10</v>
      </c>
      <c r="D34" s="90"/>
      <c r="E34" s="448">
        <f>SUM('Dati A'!AJ19:AN19)</f>
        <v>20</v>
      </c>
      <c r="F34" s="413">
        <f>IF(E34=0,0,E34/(G30+G34))</f>
        <v>0.37037037037037035</v>
      </c>
      <c r="G34" s="414">
        <f>SUM(E34:E37)</f>
        <v>29</v>
      </c>
      <c r="H34" s="413">
        <f>IF(G34=0,0,G34/(G30+G34))</f>
        <v>0.5370370370370371</v>
      </c>
      <c r="I34" s="79"/>
      <c r="J34" s="476"/>
      <c r="K34" s="478"/>
      <c r="L34" s="470"/>
      <c r="N34" s="493"/>
      <c r="O34" s="478"/>
      <c r="P34" s="470"/>
    </row>
    <row r="35" spans="1:9" ht="11.25" customHeight="1">
      <c r="A35" s="495"/>
      <c r="B35" s="420"/>
      <c r="C35" s="92" t="s">
        <v>26</v>
      </c>
      <c r="D35" s="93"/>
      <c r="E35" s="449"/>
      <c r="F35" s="413"/>
      <c r="G35" s="414"/>
      <c r="H35" s="413"/>
      <c r="I35" s="79"/>
    </row>
    <row r="36" spans="1:9" ht="11.25" customHeight="1">
      <c r="A36" s="495"/>
      <c r="B36" s="420"/>
      <c r="C36" s="89" t="s">
        <v>15</v>
      </c>
      <c r="D36" s="90"/>
      <c r="E36" s="501">
        <f>SUM('Dati A'!AJ20:AN20)</f>
        <v>9</v>
      </c>
      <c r="F36" s="413">
        <f>IF(E36=0,0,E36/(G30+G34))</f>
        <v>0.16666666666666666</v>
      </c>
      <c r="G36" s="414"/>
      <c r="H36" s="413"/>
      <c r="I36" s="79"/>
    </row>
    <row r="37" spans="1:9" ht="11.25" customHeight="1" thickBot="1">
      <c r="A37" s="496"/>
      <c r="B37" s="421"/>
      <c r="C37" s="96" t="s">
        <v>27</v>
      </c>
      <c r="D37" s="97"/>
      <c r="E37" s="502"/>
      <c r="F37" s="416"/>
      <c r="G37" s="415"/>
      <c r="H37" s="416"/>
      <c r="I37" s="79"/>
    </row>
    <row r="38" spans="1:9" s="113" customFormat="1" ht="15" customHeight="1" thickBot="1">
      <c r="A38" s="110"/>
      <c r="B38" s="110"/>
      <c r="C38" s="111"/>
      <c r="D38" s="111"/>
      <c r="E38" s="112"/>
      <c r="F38" s="79"/>
      <c r="G38" s="84"/>
      <c r="H38" s="79"/>
      <c r="I38" s="79"/>
    </row>
    <row r="39" spans="1:14" ht="11.25" customHeight="1" thickBot="1">
      <c r="A39" s="494" t="str">
        <f>'Dati part'!C16</f>
        <v>Squadra B</v>
      </c>
      <c r="B39" s="429" t="s">
        <v>3</v>
      </c>
      <c r="C39" s="77" t="s">
        <v>7</v>
      </c>
      <c r="D39" s="78"/>
      <c r="E39" s="434">
        <f>SUM('Dati B'!AJ5:AN5)</f>
        <v>0</v>
      </c>
      <c r="F39" s="431">
        <f>IF(E39=0,0,E39/(G39+G43))</f>
        <v>0</v>
      </c>
      <c r="G39" s="435">
        <f>SUM(E39:E42)</f>
        <v>0</v>
      </c>
      <c r="H39" s="431">
        <f>IF(G39=0,0,G39/(G39+G43))</f>
        <v>0</v>
      </c>
      <c r="I39" s="79"/>
      <c r="J39" s="80" t="s">
        <v>117</v>
      </c>
      <c r="N39" s="80" t="s">
        <v>146</v>
      </c>
    </row>
    <row r="40" spans="1:16" ht="11.25" customHeight="1" thickBot="1">
      <c r="A40" s="495"/>
      <c r="B40" s="420"/>
      <c r="C40" s="81" t="s">
        <v>8</v>
      </c>
      <c r="D40" s="82"/>
      <c r="E40" s="433"/>
      <c r="F40" s="432"/>
      <c r="G40" s="436"/>
      <c r="H40" s="432"/>
      <c r="I40" s="79"/>
      <c r="J40" s="83" t="s">
        <v>75</v>
      </c>
      <c r="K40" s="83" t="s">
        <v>76</v>
      </c>
      <c r="L40" s="83" t="s">
        <v>74</v>
      </c>
      <c r="M40" s="84"/>
      <c r="N40" s="83" t="s">
        <v>105</v>
      </c>
      <c r="O40" s="83" t="s">
        <v>106</v>
      </c>
      <c r="P40" s="83" t="s">
        <v>107</v>
      </c>
    </row>
    <row r="41" spans="1:16" ht="11.25" customHeight="1">
      <c r="A41" s="495"/>
      <c r="B41" s="420"/>
      <c r="C41" s="85" t="s">
        <v>9</v>
      </c>
      <c r="D41" s="86"/>
      <c r="E41" s="446">
        <f>SUM('Dati B'!AJ6:AN6)</f>
        <v>0</v>
      </c>
      <c r="F41" s="432">
        <f>IF(E41=0,0,E41/(G39+G43))</f>
        <v>0</v>
      </c>
      <c r="G41" s="436"/>
      <c r="H41" s="432"/>
      <c r="I41" s="79"/>
      <c r="J41" s="483">
        <f>SUM('Dati part'!E33:E37)</f>
        <v>39</v>
      </c>
      <c r="K41" s="477">
        <f>SUM('Dati part'!C33:C37)</f>
        <v>75</v>
      </c>
      <c r="L41" s="469">
        <f>SUM(J41:K42)</f>
        <v>114</v>
      </c>
      <c r="M41" s="87"/>
      <c r="N41" s="483">
        <f>'Foglio calc'!AF33</f>
        <v>0</v>
      </c>
      <c r="O41" s="477">
        <f>'Foglio calc'!AF34</f>
        <v>0</v>
      </c>
      <c r="P41" s="469">
        <f>'Foglio calc'!AF35</f>
        <v>0</v>
      </c>
    </row>
    <row r="42" spans="1:16" ht="11.25" customHeight="1" thickBot="1">
      <c r="A42" s="495"/>
      <c r="B42" s="420"/>
      <c r="C42" s="81" t="s">
        <v>29</v>
      </c>
      <c r="D42" s="82"/>
      <c r="E42" s="447"/>
      <c r="F42" s="432"/>
      <c r="G42" s="436"/>
      <c r="H42" s="432"/>
      <c r="I42" s="79"/>
      <c r="J42" s="484"/>
      <c r="K42" s="485"/>
      <c r="L42" s="486"/>
      <c r="M42" s="88"/>
      <c r="N42" s="484"/>
      <c r="O42" s="485"/>
      <c r="P42" s="486"/>
    </row>
    <row r="43" spans="1:13" ht="11.25" customHeight="1">
      <c r="A43" s="495"/>
      <c r="B43" s="420"/>
      <c r="C43" s="89" t="s">
        <v>10</v>
      </c>
      <c r="D43" s="90"/>
      <c r="E43" s="448">
        <f>SUM('Dati B'!AJ7:AN7)</f>
        <v>0</v>
      </c>
      <c r="F43" s="413">
        <f>IF(E43=0,0,E43/(G39+G43))</f>
        <v>0</v>
      </c>
      <c r="G43" s="414">
        <f>SUM(E43:E46)</f>
        <v>0</v>
      </c>
      <c r="H43" s="413">
        <f>IF(G43=0,0,G43/(G39+G43))</f>
        <v>0</v>
      </c>
      <c r="I43" s="79"/>
      <c r="M43" s="91"/>
    </row>
    <row r="44" spans="1:14" ht="11.25" customHeight="1" thickBot="1">
      <c r="A44" s="495"/>
      <c r="B44" s="420"/>
      <c r="C44" s="92" t="s">
        <v>11</v>
      </c>
      <c r="D44" s="93"/>
      <c r="E44" s="449"/>
      <c r="F44" s="413"/>
      <c r="G44" s="414"/>
      <c r="H44" s="413"/>
      <c r="I44" s="79"/>
      <c r="J44" s="80" t="s">
        <v>35</v>
      </c>
      <c r="N44" s="80" t="s">
        <v>147</v>
      </c>
    </row>
    <row r="45" spans="1:16" ht="11.25" customHeight="1" thickBot="1">
      <c r="A45" s="495"/>
      <c r="B45" s="420"/>
      <c r="C45" s="89" t="s">
        <v>30</v>
      </c>
      <c r="D45" s="90"/>
      <c r="E45" s="501">
        <f>SUM('Dati B'!AJ8:AN8)</f>
        <v>0</v>
      </c>
      <c r="F45" s="413">
        <f>IF(E45=0,0,E45/(G39+G43))</f>
        <v>0</v>
      </c>
      <c r="G45" s="414"/>
      <c r="H45" s="413"/>
      <c r="I45" s="79"/>
      <c r="J45" s="94" t="s">
        <v>21</v>
      </c>
      <c r="K45" s="83" t="s">
        <v>20</v>
      </c>
      <c r="L45" s="95" t="s">
        <v>113</v>
      </c>
      <c r="N45" s="83" t="s">
        <v>105</v>
      </c>
      <c r="O45" s="83" t="s">
        <v>106</v>
      </c>
      <c r="P45" s="83" t="s">
        <v>107</v>
      </c>
    </row>
    <row r="46" spans="1:16" ht="11.25" customHeight="1" thickBot="1">
      <c r="A46" s="495"/>
      <c r="B46" s="421"/>
      <c r="C46" s="96" t="s">
        <v>28</v>
      </c>
      <c r="D46" s="97"/>
      <c r="E46" s="502"/>
      <c r="F46" s="416"/>
      <c r="G46" s="415"/>
      <c r="H46" s="416"/>
      <c r="I46" s="79"/>
      <c r="J46" s="475">
        <f>E45</f>
        <v>0</v>
      </c>
      <c r="K46" s="490">
        <f>E61</f>
        <v>0</v>
      </c>
      <c r="L46" s="479">
        <f>SUM('Dati B'!AJ22:AN22)</f>
        <v>0</v>
      </c>
      <c r="N46" s="483">
        <f>'Foglio calc'!AG33</f>
        <v>0</v>
      </c>
      <c r="O46" s="477">
        <f>'Foglio calc'!AG34</f>
        <v>0</v>
      </c>
      <c r="P46" s="469">
        <f>'Foglio calc'!AG35</f>
        <v>0</v>
      </c>
    </row>
    <row r="47" spans="1:16" ht="11.25" customHeight="1" thickBot="1">
      <c r="A47" s="495"/>
      <c r="B47" s="429" t="s">
        <v>4</v>
      </c>
      <c r="C47" s="98" t="s">
        <v>7</v>
      </c>
      <c r="D47" s="99"/>
      <c r="E47" s="503">
        <f>SUM('Dati B'!AJ9:AN9)</f>
        <v>0</v>
      </c>
      <c r="F47" s="428">
        <f>IF(E47=0,0,E47/(G47+G53))</f>
        <v>0</v>
      </c>
      <c r="G47" s="435">
        <f>SUM(E47:E50)</f>
        <v>0</v>
      </c>
      <c r="H47" s="431">
        <f>IF(G47=0,0,G47/(G47+G51))</f>
        <v>0</v>
      </c>
      <c r="I47" s="79"/>
      <c r="J47" s="489"/>
      <c r="K47" s="491"/>
      <c r="L47" s="492"/>
      <c r="N47" s="493"/>
      <c r="O47" s="478"/>
      <c r="P47" s="470"/>
    </row>
    <row r="48" spans="1:12" ht="11.25" customHeight="1">
      <c r="A48" s="495"/>
      <c r="B48" s="420"/>
      <c r="C48" s="100" t="s">
        <v>13</v>
      </c>
      <c r="D48" s="101"/>
      <c r="E48" s="422"/>
      <c r="F48" s="410"/>
      <c r="G48" s="436"/>
      <c r="H48" s="432"/>
      <c r="I48" s="79"/>
      <c r="J48" s="91"/>
      <c r="K48" s="91"/>
      <c r="L48" s="91"/>
    </row>
    <row r="49" spans="1:14" ht="11.25" customHeight="1" thickBot="1">
      <c r="A49" s="495"/>
      <c r="B49" s="420"/>
      <c r="C49" s="102" t="s">
        <v>9</v>
      </c>
      <c r="D49" s="103"/>
      <c r="E49" s="500">
        <f>SUM('Dati B'!AJ10:AN10)</f>
        <v>0</v>
      </c>
      <c r="F49" s="410">
        <f>IF(E49=0,0,E49/(G47+G53))</f>
        <v>0</v>
      </c>
      <c r="G49" s="436"/>
      <c r="H49" s="432"/>
      <c r="I49" s="79"/>
      <c r="J49" s="80" t="s">
        <v>116</v>
      </c>
      <c r="N49" s="80" t="s">
        <v>116</v>
      </c>
    </row>
    <row r="50" spans="1:16" ht="11.25" customHeight="1" thickBot="1">
      <c r="A50" s="495"/>
      <c r="B50" s="420"/>
      <c r="C50" s="100" t="s">
        <v>25</v>
      </c>
      <c r="D50" s="101"/>
      <c r="E50" s="422"/>
      <c r="F50" s="410"/>
      <c r="G50" s="436"/>
      <c r="H50" s="432"/>
      <c r="I50" s="79"/>
      <c r="J50" s="94" t="s">
        <v>21</v>
      </c>
      <c r="K50" s="83" t="s">
        <v>20</v>
      </c>
      <c r="L50" s="95" t="s">
        <v>113</v>
      </c>
      <c r="N50" s="83" t="s">
        <v>105</v>
      </c>
      <c r="O50" s="83" t="s">
        <v>106</v>
      </c>
      <c r="P50" s="83" t="s">
        <v>107</v>
      </c>
    </row>
    <row r="51" spans="1:16" ht="11.25" customHeight="1">
      <c r="A51" s="495"/>
      <c r="B51" s="420"/>
      <c r="C51" s="89" t="s">
        <v>14</v>
      </c>
      <c r="D51" s="90"/>
      <c r="E51" s="448">
        <f>SUM('Dati B'!AJ11:AN11)</f>
        <v>0</v>
      </c>
      <c r="F51" s="413">
        <f>IF(E51=0,0,E51/(G47+G53))</f>
        <v>0</v>
      </c>
      <c r="G51" s="414">
        <f>SUM(E51:E54)</f>
        <v>0</v>
      </c>
      <c r="H51" s="413">
        <f>IF(G51=0,0,G51/(G47+G51))</f>
        <v>0</v>
      </c>
      <c r="I51" s="79"/>
      <c r="J51" s="481">
        <f>IF(J46=0,0,J46/(SUM(E39:E46)))</f>
        <v>0</v>
      </c>
      <c r="K51" s="471">
        <f>IF(K46=0,0,K46/(SUM(E55:E62)))</f>
        <v>0</v>
      </c>
      <c r="L51" s="473">
        <f>IF(L46=0,0,L46/(SUM('Dati B'!AJ21:AN22)))</f>
        <v>0</v>
      </c>
      <c r="N51" s="487">
        <f>IF(N41=0,0,(N46/N41))</f>
        <v>0</v>
      </c>
      <c r="O51" s="471">
        <f>IF(O41=0,0,(O46/O41))</f>
        <v>0</v>
      </c>
      <c r="P51" s="506">
        <f>IF(P41=0,0,(P46/P41))</f>
        <v>0</v>
      </c>
    </row>
    <row r="52" spans="1:16" ht="11.25" customHeight="1" thickBot="1">
      <c r="A52" s="495"/>
      <c r="B52" s="420"/>
      <c r="C52" s="92" t="s">
        <v>26</v>
      </c>
      <c r="D52" s="93"/>
      <c r="E52" s="449"/>
      <c r="F52" s="413"/>
      <c r="G52" s="414"/>
      <c r="H52" s="413"/>
      <c r="I52" s="79"/>
      <c r="J52" s="482"/>
      <c r="K52" s="472"/>
      <c r="L52" s="474"/>
      <c r="N52" s="488"/>
      <c r="O52" s="472"/>
      <c r="P52" s="507"/>
    </row>
    <row r="53" spans="1:9" ht="11.25" customHeight="1">
      <c r="A53" s="495"/>
      <c r="B53" s="420"/>
      <c r="C53" s="89" t="s">
        <v>15</v>
      </c>
      <c r="D53" s="90"/>
      <c r="E53" s="412">
        <f>SUM('Dati B'!AJ12:AN12)</f>
        <v>0</v>
      </c>
      <c r="F53" s="413">
        <f>IF(E53=0,0,E53/(G47+G53))</f>
        <v>0</v>
      </c>
      <c r="G53" s="414"/>
      <c r="H53" s="413"/>
      <c r="I53" s="79"/>
    </row>
    <row r="54" spans="1:14" ht="11.25" customHeight="1" thickBot="1">
      <c r="A54" s="495"/>
      <c r="B54" s="421"/>
      <c r="C54" s="96" t="s">
        <v>27</v>
      </c>
      <c r="D54" s="97"/>
      <c r="E54" s="497"/>
      <c r="F54" s="416"/>
      <c r="G54" s="415"/>
      <c r="H54" s="416"/>
      <c r="I54" s="79"/>
      <c r="J54" s="80" t="s">
        <v>33</v>
      </c>
      <c r="N54" s="80" t="s">
        <v>115</v>
      </c>
    </row>
    <row r="55" spans="1:16" ht="11.25" customHeight="1" thickBot="1">
      <c r="A55" s="495"/>
      <c r="B55" s="429" t="s">
        <v>5</v>
      </c>
      <c r="C55" s="98" t="s">
        <v>16</v>
      </c>
      <c r="D55" s="99"/>
      <c r="E55" s="430">
        <f>SUM('Dati B'!AJ13:AN13)</f>
        <v>0</v>
      </c>
      <c r="F55" s="428">
        <f>IF(E55=0,0,E55/(G55+G59))</f>
        <v>0</v>
      </c>
      <c r="G55" s="427">
        <f>SUM(E55:E58)</f>
        <v>0</v>
      </c>
      <c r="H55" s="428">
        <f>IF(G55=0,0,G55/(G55+G59))</f>
        <v>0</v>
      </c>
      <c r="I55" s="104"/>
      <c r="J55" s="94" t="s">
        <v>21</v>
      </c>
      <c r="K55" s="83" t="s">
        <v>20</v>
      </c>
      <c r="L55" s="105" t="s">
        <v>113</v>
      </c>
      <c r="N55" s="83" t="s">
        <v>105</v>
      </c>
      <c r="O55" s="83" t="s">
        <v>106</v>
      </c>
      <c r="P55" s="83" t="s">
        <v>107</v>
      </c>
    </row>
    <row r="56" spans="1:16" ht="11.25" customHeight="1">
      <c r="A56" s="495"/>
      <c r="B56" s="420"/>
      <c r="C56" s="100" t="s">
        <v>8</v>
      </c>
      <c r="D56" s="101"/>
      <c r="E56" s="411"/>
      <c r="F56" s="410"/>
      <c r="G56" s="424"/>
      <c r="H56" s="410"/>
      <c r="I56" s="104"/>
      <c r="J56" s="475">
        <f>E39</f>
        <v>0</v>
      </c>
      <c r="K56" s="477">
        <f>E55</f>
        <v>0</v>
      </c>
      <c r="L56" s="479">
        <f>SUM('Dati B'!AJ21:AN21)</f>
        <v>0</v>
      </c>
      <c r="N56" s="483">
        <f>'Foglio calc'!AH33</f>
        <v>0</v>
      </c>
      <c r="O56" s="477">
        <f>'Foglio calc'!AH34</f>
        <v>0</v>
      </c>
      <c r="P56" s="469">
        <f>'Foglio calc'!AH35</f>
        <v>0</v>
      </c>
    </row>
    <row r="57" spans="1:16" ht="11.25" customHeight="1" thickBot="1">
      <c r="A57" s="495"/>
      <c r="B57" s="420"/>
      <c r="C57" s="102" t="s">
        <v>9</v>
      </c>
      <c r="D57" s="103"/>
      <c r="E57" s="411">
        <f>SUM('Dati B'!AJ14:AN14)</f>
        <v>0</v>
      </c>
      <c r="F57" s="410">
        <f>IF(E57=0,0,E57/(G55+G59))</f>
        <v>0</v>
      </c>
      <c r="G57" s="424"/>
      <c r="H57" s="410"/>
      <c r="I57" s="104"/>
      <c r="J57" s="476"/>
      <c r="K57" s="478"/>
      <c r="L57" s="480"/>
      <c r="N57" s="493"/>
      <c r="O57" s="478"/>
      <c r="P57" s="470"/>
    </row>
    <row r="58" spans="1:9" ht="11.25" customHeight="1">
      <c r="A58" s="495"/>
      <c r="B58" s="420"/>
      <c r="C58" s="100" t="s">
        <v>17</v>
      </c>
      <c r="D58" s="101"/>
      <c r="E58" s="411"/>
      <c r="F58" s="410"/>
      <c r="G58" s="424"/>
      <c r="H58" s="410"/>
      <c r="I58" s="104"/>
    </row>
    <row r="59" spans="1:14" ht="11.25" customHeight="1" thickBot="1">
      <c r="A59" s="495"/>
      <c r="B59" s="420"/>
      <c r="C59" s="89" t="s">
        <v>18</v>
      </c>
      <c r="D59" s="90"/>
      <c r="E59" s="412">
        <f>SUM('Dati B'!AJ15:AN15)</f>
        <v>0</v>
      </c>
      <c r="F59" s="413">
        <f>IF(E59=0,0,E59/(G55+G59))</f>
        <v>0</v>
      </c>
      <c r="G59" s="414">
        <f>SUM(E59:E62)</f>
        <v>0</v>
      </c>
      <c r="H59" s="413">
        <f>IF(G59=0,0,G59/(G55+G59))</f>
        <v>0</v>
      </c>
      <c r="I59" s="79"/>
      <c r="J59" s="80" t="s">
        <v>34</v>
      </c>
      <c r="N59" s="80" t="s">
        <v>148</v>
      </c>
    </row>
    <row r="60" spans="1:16" ht="11.25" customHeight="1" thickBot="1">
      <c r="A60" s="495"/>
      <c r="B60" s="420"/>
      <c r="C60" s="92" t="s">
        <v>19</v>
      </c>
      <c r="D60" s="93"/>
      <c r="E60" s="412"/>
      <c r="F60" s="413"/>
      <c r="G60" s="414"/>
      <c r="H60" s="413"/>
      <c r="I60" s="79"/>
      <c r="J60" s="94" t="s">
        <v>23</v>
      </c>
      <c r="K60" s="83" t="s">
        <v>24</v>
      </c>
      <c r="L60" s="105" t="s">
        <v>32</v>
      </c>
      <c r="N60" s="83" t="s">
        <v>105</v>
      </c>
      <c r="O60" s="83" t="s">
        <v>106</v>
      </c>
      <c r="P60" s="83" t="s">
        <v>107</v>
      </c>
    </row>
    <row r="61" spans="1:16" ht="11.25" customHeight="1">
      <c r="A61" s="495"/>
      <c r="B61" s="420"/>
      <c r="C61" s="89" t="s">
        <v>12</v>
      </c>
      <c r="D61" s="90"/>
      <c r="E61" s="498">
        <f>SUM('Dati B'!AJ16:AN16)</f>
        <v>0</v>
      </c>
      <c r="F61" s="413">
        <f>IF(E61=0,0,E61/(G55+G59))</f>
        <v>0</v>
      </c>
      <c r="G61" s="414"/>
      <c r="H61" s="413"/>
      <c r="I61" s="79"/>
      <c r="J61" s="475">
        <f>E47</f>
        <v>0</v>
      </c>
      <c r="K61" s="477">
        <f>E63</f>
        <v>0</v>
      </c>
      <c r="L61" s="469">
        <f>J61+K61</f>
        <v>0</v>
      </c>
      <c r="N61" s="483">
        <f>'Foglio calc'!AI33</f>
        <v>0</v>
      </c>
      <c r="O61" s="477">
        <f>'Foglio calc'!AI34</f>
        <v>0</v>
      </c>
      <c r="P61" s="469">
        <f>'Foglio calc'!AI35</f>
        <v>0</v>
      </c>
    </row>
    <row r="62" spans="1:16" ht="11.25" customHeight="1" thickBot="1">
      <c r="A62" s="495"/>
      <c r="B62" s="421"/>
      <c r="C62" s="96" t="s">
        <v>28</v>
      </c>
      <c r="D62" s="97"/>
      <c r="E62" s="499"/>
      <c r="F62" s="416"/>
      <c r="G62" s="415"/>
      <c r="H62" s="416"/>
      <c r="I62" s="79"/>
      <c r="J62" s="476"/>
      <c r="K62" s="478"/>
      <c r="L62" s="470"/>
      <c r="N62" s="493"/>
      <c r="O62" s="478"/>
      <c r="P62" s="470"/>
    </row>
    <row r="63" spans="1:9" ht="11.25" customHeight="1">
      <c r="A63" s="495"/>
      <c r="B63" s="419" t="s">
        <v>22</v>
      </c>
      <c r="C63" s="98" t="s">
        <v>7</v>
      </c>
      <c r="D63" s="114"/>
      <c r="E63" s="422">
        <f>SUM('Dati B'!AJ17:AN17)</f>
        <v>0</v>
      </c>
      <c r="F63" s="409">
        <f>IF(E63=0,0,E63/(G63+G67))</f>
        <v>0</v>
      </c>
      <c r="G63" s="423">
        <f>SUM(E63:E66)</f>
        <v>0</v>
      </c>
      <c r="H63" s="409">
        <f>IF(G63=0,0,G63/(G63+G67))</f>
        <v>0</v>
      </c>
      <c r="I63" s="104"/>
    </row>
    <row r="64" spans="1:14" ht="11.25" customHeight="1" thickBot="1">
      <c r="A64" s="495"/>
      <c r="B64" s="420"/>
      <c r="C64" s="100" t="s">
        <v>13</v>
      </c>
      <c r="D64" s="101"/>
      <c r="E64" s="411"/>
      <c r="F64" s="410"/>
      <c r="G64" s="424"/>
      <c r="H64" s="410"/>
      <c r="I64" s="104"/>
      <c r="J64" s="80" t="s">
        <v>132</v>
      </c>
      <c r="M64" s="106"/>
      <c r="N64" s="80" t="s">
        <v>149</v>
      </c>
    </row>
    <row r="65" spans="1:16" ht="11.25" customHeight="1" thickBot="1">
      <c r="A65" s="495"/>
      <c r="B65" s="420"/>
      <c r="C65" s="102" t="s">
        <v>9</v>
      </c>
      <c r="D65" s="103"/>
      <c r="E65" s="411">
        <f>SUM('Dati B'!AJ18:AN18)</f>
        <v>0</v>
      </c>
      <c r="F65" s="410">
        <f>IF(E65=0,0,E65/(G63+G67))</f>
        <v>0</v>
      </c>
      <c r="G65" s="424"/>
      <c r="H65" s="410"/>
      <c r="I65" s="104"/>
      <c r="J65" s="107" t="s">
        <v>150</v>
      </c>
      <c r="K65" s="108" t="s">
        <v>151</v>
      </c>
      <c r="L65" s="109" t="s">
        <v>32</v>
      </c>
      <c r="N65" s="83" t="s">
        <v>105</v>
      </c>
      <c r="O65" s="83" t="s">
        <v>106</v>
      </c>
      <c r="P65" s="83" t="s">
        <v>107</v>
      </c>
    </row>
    <row r="66" spans="1:16" ht="11.25" customHeight="1">
      <c r="A66" s="495"/>
      <c r="B66" s="420"/>
      <c r="C66" s="100" t="s">
        <v>25</v>
      </c>
      <c r="D66" s="101"/>
      <c r="E66" s="411"/>
      <c r="F66" s="410"/>
      <c r="G66" s="424"/>
      <c r="H66" s="410"/>
      <c r="I66" s="104"/>
      <c r="J66" s="475">
        <f>SUM(J56:L57)</f>
        <v>0</v>
      </c>
      <c r="K66" s="477">
        <f>L61</f>
        <v>0</v>
      </c>
      <c r="L66" s="469">
        <f>J66+K66</f>
        <v>0</v>
      </c>
      <c r="N66" s="483">
        <f>'Foglio calc'!AJ33</f>
        <v>0</v>
      </c>
      <c r="O66" s="477">
        <f>'Foglio calc'!AJ34</f>
        <v>0</v>
      </c>
      <c r="P66" s="469">
        <f>'Foglio calc'!AJ35</f>
        <v>0</v>
      </c>
    </row>
    <row r="67" spans="1:16" ht="11.25" customHeight="1" thickBot="1">
      <c r="A67" s="495"/>
      <c r="B67" s="420"/>
      <c r="C67" s="89" t="s">
        <v>10</v>
      </c>
      <c r="D67" s="90"/>
      <c r="E67" s="412">
        <f>SUM('Dati B'!AJ19:AN19)</f>
        <v>0</v>
      </c>
      <c r="F67" s="413">
        <f>IF(E67=0,0,E67/(G63+G67))</f>
        <v>0</v>
      </c>
      <c r="G67" s="414">
        <f>SUM(E67:E70)</f>
        <v>0</v>
      </c>
      <c r="H67" s="413">
        <f>IF(G67=0,0,G67/(G63+G67))</f>
        <v>0</v>
      </c>
      <c r="I67" s="79"/>
      <c r="J67" s="476"/>
      <c r="K67" s="478"/>
      <c r="L67" s="470"/>
      <c r="N67" s="493"/>
      <c r="O67" s="478"/>
      <c r="P67" s="470"/>
    </row>
    <row r="68" spans="1:9" ht="11.25" customHeight="1">
      <c r="A68" s="495"/>
      <c r="B68" s="420"/>
      <c r="C68" s="92" t="s">
        <v>26</v>
      </c>
      <c r="D68" s="93"/>
      <c r="E68" s="412"/>
      <c r="F68" s="413"/>
      <c r="G68" s="414"/>
      <c r="H68" s="413"/>
      <c r="I68" s="79"/>
    </row>
    <row r="69" spans="1:9" ht="11.25" customHeight="1">
      <c r="A69" s="495"/>
      <c r="B69" s="420"/>
      <c r="C69" s="89" t="s">
        <v>15</v>
      </c>
      <c r="D69" s="90"/>
      <c r="E69" s="498">
        <f>SUM('Dati B'!AJ20:AN20)</f>
        <v>0</v>
      </c>
      <c r="F69" s="413">
        <f>IF(E69=0,0,E69/(G63+G67))</f>
        <v>0</v>
      </c>
      <c r="G69" s="414"/>
      <c r="H69" s="413"/>
      <c r="I69" s="79"/>
    </row>
    <row r="70" spans="1:9" ht="11.25" customHeight="1" thickBot="1">
      <c r="A70" s="496"/>
      <c r="B70" s="421"/>
      <c r="C70" s="96" t="s">
        <v>27</v>
      </c>
      <c r="D70" s="97"/>
      <c r="E70" s="499"/>
      <c r="F70" s="416"/>
      <c r="G70" s="415"/>
      <c r="H70" s="416"/>
      <c r="I70" s="79"/>
    </row>
  </sheetData>
  <sheetProtection password="F4DA" sheet="1" objects="1" scenarios="1"/>
  <mergeCells count="182">
    <mergeCell ref="P61:P62"/>
    <mergeCell ref="J66:J67"/>
    <mergeCell ref="K66:K67"/>
    <mergeCell ref="L66:L67"/>
    <mergeCell ref="N66:N67"/>
    <mergeCell ref="O66:O67"/>
    <mergeCell ref="P66:P67"/>
    <mergeCell ref="J61:J62"/>
    <mergeCell ref="K61:K62"/>
    <mergeCell ref="L61:L62"/>
    <mergeCell ref="N61:N62"/>
    <mergeCell ref="N8:N9"/>
    <mergeCell ref="O8:O9"/>
    <mergeCell ref="N56:N57"/>
    <mergeCell ref="O56:O57"/>
    <mergeCell ref="O61:O62"/>
    <mergeCell ref="P8:P9"/>
    <mergeCell ref="N41:N42"/>
    <mergeCell ref="O41:O42"/>
    <mergeCell ref="P41:P42"/>
    <mergeCell ref="N13:N14"/>
    <mergeCell ref="O13:O14"/>
    <mergeCell ref="P13:P14"/>
    <mergeCell ref="P18:P19"/>
    <mergeCell ref="O18:O19"/>
    <mergeCell ref="N18:N19"/>
    <mergeCell ref="K23:K24"/>
    <mergeCell ref="P56:P57"/>
    <mergeCell ref="O23:O24"/>
    <mergeCell ref="N33:N34"/>
    <mergeCell ref="P28:P29"/>
    <mergeCell ref="P33:P34"/>
    <mergeCell ref="P23:P24"/>
    <mergeCell ref="N23:N24"/>
    <mergeCell ref="O51:O52"/>
    <mergeCell ref="P51:P52"/>
    <mergeCell ref="L28:L29"/>
    <mergeCell ref="J8:J9"/>
    <mergeCell ref="K8:K9"/>
    <mergeCell ref="L23:L24"/>
    <mergeCell ref="K13:K14"/>
    <mergeCell ref="L13:L14"/>
    <mergeCell ref="J23:J24"/>
    <mergeCell ref="J18:J19"/>
    <mergeCell ref="K18:K19"/>
    <mergeCell ref="L18:L19"/>
    <mergeCell ref="J13:J14"/>
    <mergeCell ref="K28:K29"/>
    <mergeCell ref="L8:L9"/>
    <mergeCell ref="O33:O34"/>
    <mergeCell ref="N28:N29"/>
    <mergeCell ref="O28:O29"/>
    <mergeCell ref="J28:J29"/>
    <mergeCell ref="J33:J34"/>
    <mergeCell ref="K33:K34"/>
    <mergeCell ref="L33:L34"/>
    <mergeCell ref="B6:B13"/>
    <mergeCell ref="B14:B21"/>
    <mergeCell ref="B22:B29"/>
    <mergeCell ref="B30:B37"/>
    <mergeCell ref="E14:E15"/>
    <mergeCell ref="E16:E17"/>
    <mergeCell ref="E18:E19"/>
    <mergeCell ref="E20:E21"/>
    <mergeCell ref="E6:E7"/>
    <mergeCell ref="E8:E9"/>
    <mergeCell ref="E10:E11"/>
    <mergeCell ref="E12:E13"/>
    <mergeCell ref="E22:E23"/>
    <mergeCell ref="E24:E25"/>
    <mergeCell ref="E26:E27"/>
    <mergeCell ref="E28:E29"/>
    <mergeCell ref="E30:E31"/>
    <mergeCell ref="E32:E33"/>
    <mergeCell ref="E34:E35"/>
    <mergeCell ref="E36:E37"/>
    <mergeCell ref="F6:F7"/>
    <mergeCell ref="F8:F9"/>
    <mergeCell ref="F10:F11"/>
    <mergeCell ref="F12:F13"/>
    <mergeCell ref="F32:F33"/>
    <mergeCell ref="F34:F35"/>
    <mergeCell ref="F36:F37"/>
    <mergeCell ref="F22:F23"/>
    <mergeCell ref="F24:F25"/>
    <mergeCell ref="F26:F27"/>
    <mergeCell ref="F28:F29"/>
    <mergeCell ref="F30:F31"/>
    <mergeCell ref="F14:F15"/>
    <mergeCell ref="F16:F17"/>
    <mergeCell ref="F18:F19"/>
    <mergeCell ref="F20:F21"/>
    <mergeCell ref="B47:B54"/>
    <mergeCell ref="E47:E48"/>
    <mergeCell ref="F47:F48"/>
    <mergeCell ref="H22:H25"/>
    <mergeCell ref="H26:H29"/>
    <mergeCell ref="H30:H33"/>
    <mergeCell ref="H34:H37"/>
    <mergeCell ref="G22:G25"/>
    <mergeCell ref="G26:G29"/>
    <mergeCell ref="G30:G33"/>
    <mergeCell ref="E41:E42"/>
    <mergeCell ref="F41:F42"/>
    <mergeCell ref="B39:B46"/>
    <mergeCell ref="E39:E40"/>
    <mergeCell ref="F39:F40"/>
    <mergeCell ref="E43:E44"/>
    <mergeCell ref="F43:F44"/>
    <mergeCell ref="E45:E46"/>
    <mergeCell ref="F45:F46"/>
    <mergeCell ref="G43:G46"/>
    <mergeCell ref="H43:H46"/>
    <mergeCell ref="G39:G42"/>
    <mergeCell ref="H39:H42"/>
    <mergeCell ref="H51:H54"/>
    <mergeCell ref="E49:E50"/>
    <mergeCell ref="F49:F50"/>
    <mergeCell ref="E51:E52"/>
    <mergeCell ref="F51:F52"/>
    <mergeCell ref="G47:G50"/>
    <mergeCell ref="H47:H50"/>
    <mergeCell ref="H55:H58"/>
    <mergeCell ref="E57:E58"/>
    <mergeCell ref="F57:F58"/>
    <mergeCell ref="E59:E60"/>
    <mergeCell ref="F59:F60"/>
    <mergeCell ref="G59:G62"/>
    <mergeCell ref="H59:H62"/>
    <mergeCell ref="E61:E62"/>
    <mergeCell ref="F61:F62"/>
    <mergeCell ref="E55:E56"/>
    <mergeCell ref="H63:H66"/>
    <mergeCell ref="E65:E66"/>
    <mergeCell ref="F65:F66"/>
    <mergeCell ref="E67:E68"/>
    <mergeCell ref="F67:F68"/>
    <mergeCell ref="G67:G70"/>
    <mergeCell ref="H67:H70"/>
    <mergeCell ref="E69:E70"/>
    <mergeCell ref="F69:F70"/>
    <mergeCell ref="E63:E64"/>
    <mergeCell ref="A39:A70"/>
    <mergeCell ref="B63:B70"/>
    <mergeCell ref="F63:F64"/>
    <mergeCell ref="G63:G66"/>
    <mergeCell ref="B55:B62"/>
    <mergeCell ref="F55:F56"/>
    <mergeCell ref="G55:G58"/>
    <mergeCell ref="E53:E54"/>
    <mergeCell ref="F53:F54"/>
    <mergeCell ref="G51:G54"/>
    <mergeCell ref="A6:A37"/>
    <mergeCell ref="H6:H9"/>
    <mergeCell ref="H10:H13"/>
    <mergeCell ref="H14:H17"/>
    <mergeCell ref="H18:H21"/>
    <mergeCell ref="G34:G37"/>
    <mergeCell ref="G6:G9"/>
    <mergeCell ref="G10:G13"/>
    <mergeCell ref="G14:G17"/>
    <mergeCell ref="G18:G21"/>
    <mergeCell ref="J41:J42"/>
    <mergeCell ref="K41:K42"/>
    <mergeCell ref="L41:L42"/>
    <mergeCell ref="N51:N52"/>
    <mergeCell ref="J46:J47"/>
    <mergeCell ref="K46:K47"/>
    <mergeCell ref="L46:L47"/>
    <mergeCell ref="N46:N47"/>
    <mergeCell ref="P46:P47"/>
    <mergeCell ref="K51:K52"/>
    <mergeCell ref="L51:L52"/>
    <mergeCell ref="J56:J57"/>
    <mergeCell ref="K56:K57"/>
    <mergeCell ref="L56:L57"/>
    <mergeCell ref="J51:J52"/>
    <mergeCell ref="O46:O47"/>
    <mergeCell ref="D1:H1"/>
    <mergeCell ref="D2:H2"/>
    <mergeCell ref="D3:H3"/>
    <mergeCell ref="C2:C3"/>
  </mergeCells>
  <printOptions/>
  <pageMargins left="0.3937007874015748" right="0.3937007874015748" top="0.4724409448818898" bottom="0.4724409448818898" header="0" footer="0"/>
  <pageSetup fitToHeight="1" fitToWidth="1"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2">
    <tabColor indexed="34"/>
  </sheetPr>
  <dimension ref="A1:Z46"/>
  <sheetViews>
    <sheetView workbookViewId="0" topLeftCell="A1">
      <selection activeCell="I5" sqref="I5:I8"/>
    </sheetView>
  </sheetViews>
  <sheetFormatPr defaultColWidth="9.140625" defaultRowHeight="11.25" customHeight="1"/>
  <cols>
    <col min="1" max="1" width="3.00390625" style="50" bestFit="1" customWidth="1"/>
    <col min="2" max="2" width="16.57421875" style="51" customWidth="1"/>
    <col min="3" max="3" width="3.57421875" style="50" bestFit="1" customWidth="1"/>
    <col min="4" max="4" width="6.8515625" style="50" customWidth="1"/>
    <col min="5" max="5" width="3.57421875" style="50" customWidth="1"/>
    <col min="6" max="6" width="6.8515625" style="50" customWidth="1"/>
    <col min="7" max="7" width="2.7109375" style="50" customWidth="1"/>
    <col min="8" max="8" width="6.8515625" style="50" customWidth="1"/>
    <col min="9" max="9" width="2.7109375" style="50" customWidth="1"/>
    <col min="10" max="10" width="6.8515625" style="50" customWidth="1"/>
    <col min="11" max="11" width="2.7109375" style="50" customWidth="1"/>
    <col min="12" max="12" width="6.8515625" style="50" customWidth="1"/>
    <col min="13" max="13" width="2.7109375" style="50" customWidth="1"/>
    <col min="14" max="14" width="6.8515625" style="50" customWidth="1"/>
    <col min="15" max="15" width="2.7109375" style="50" customWidth="1"/>
    <col min="16" max="16" width="6.8515625" style="50" customWidth="1"/>
    <col min="17" max="17" width="2.7109375" style="50" customWidth="1"/>
    <col min="18" max="18" width="6.8515625" style="50" customWidth="1"/>
    <col min="19" max="19" width="2.7109375" style="50" customWidth="1"/>
    <col min="20" max="20" width="6.8515625" style="50" customWidth="1"/>
    <col min="21" max="21" width="2.7109375" style="50" customWidth="1"/>
    <col min="22" max="22" width="6.8515625" style="50" customWidth="1"/>
    <col min="23" max="23" width="2.7109375" style="50" customWidth="1"/>
    <col min="24" max="24" width="6.8515625" style="50" customWidth="1"/>
    <col min="25" max="25" width="2.7109375" style="50" customWidth="1"/>
    <col min="26" max="26" width="6.8515625" style="50" customWidth="1"/>
    <col min="27" max="16384" width="9.140625" style="50" customWidth="1"/>
  </cols>
  <sheetData>
    <row r="1" spans="1:26" ht="11.25" customHeight="1">
      <c r="A1" s="543" t="str">
        <f>'Dati part'!C1</f>
        <v>Squadra A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5"/>
    </row>
    <row r="2" spans="1:26" ht="11.25" customHeight="1" thickBot="1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8"/>
    </row>
    <row r="3" ht="11.25" customHeight="1" thickBot="1"/>
    <row r="4" spans="2:26" s="52" customFormat="1" ht="11.25" customHeight="1">
      <c r="B4" s="53" t="s">
        <v>3</v>
      </c>
      <c r="C4" s="528" t="s">
        <v>32</v>
      </c>
      <c r="D4" s="529"/>
      <c r="E4" s="530" t="s">
        <v>36</v>
      </c>
      <c r="F4" s="529"/>
      <c r="G4" s="531" t="s">
        <v>37</v>
      </c>
      <c r="H4" s="526"/>
      <c r="I4" s="526"/>
      <c r="J4" s="526"/>
      <c r="K4" s="526" t="s">
        <v>38</v>
      </c>
      <c r="L4" s="526"/>
      <c r="M4" s="526"/>
      <c r="N4" s="526"/>
      <c r="O4" s="526" t="s">
        <v>39</v>
      </c>
      <c r="P4" s="526"/>
      <c r="Q4" s="526"/>
      <c r="R4" s="526"/>
      <c r="S4" s="526" t="s">
        <v>40</v>
      </c>
      <c r="T4" s="526"/>
      <c r="U4" s="526"/>
      <c r="V4" s="526"/>
      <c r="W4" s="526" t="s">
        <v>41</v>
      </c>
      <c r="X4" s="526"/>
      <c r="Y4" s="526"/>
      <c r="Z4" s="526"/>
    </row>
    <row r="5" spans="1:26" ht="11.25" customHeight="1">
      <c r="A5" s="537" t="s">
        <v>42</v>
      </c>
      <c r="B5" s="54" t="s">
        <v>7</v>
      </c>
      <c r="C5" s="521">
        <f>G5+K5+O5+S5+W5</f>
        <v>10</v>
      </c>
      <c r="D5" s="522">
        <f>IF(C13=0,0,C5/C13)</f>
        <v>0.13513513513513514</v>
      </c>
      <c r="E5" s="527">
        <f>C5+C7</f>
        <v>36</v>
      </c>
      <c r="F5" s="522">
        <f>IF(E5=0,0,E5/C13)</f>
        <v>0.4864864864864865</v>
      </c>
      <c r="G5" s="527">
        <f>'Dati A'!AJ5</f>
        <v>0</v>
      </c>
      <c r="H5" s="520">
        <f>IF(G5=0,0,G5/G13)</f>
        <v>0</v>
      </c>
      <c r="I5" s="525">
        <f>G5+G7</f>
        <v>7</v>
      </c>
      <c r="J5" s="520">
        <f>IF(I5=0,0,I5/G13)</f>
        <v>0.28</v>
      </c>
      <c r="K5" s="525">
        <f>'Dati A'!AK5</f>
        <v>5</v>
      </c>
      <c r="L5" s="520">
        <f>IF(K5=0,0,K5/K13)</f>
        <v>0.2</v>
      </c>
      <c r="M5" s="525">
        <f>K5+K7</f>
        <v>16</v>
      </c>
      <c r="N5" s="520">
        <f>IF(M5=0,0,M5/K13)</f>
        <v>0.64</v>
      </c>
      <c r="O5" s="525">
        <f>'Dati A'!AL5</f>
        <v>5</v>
      </c>
      <c r="P5" s="520">
        <f>IF(O5=0,0,O5/O13)</f>
        <v>0.20833333333333334</v>
      </c>
      <c r="Q5" s="525">
        <f>O5+O7</f>
        <v>13</v>
      </c>
      <c r="R5" s="520">
        <f>IF(Q5=0,0,Q5/O13)</f>
        <v>0.5416666666666666</v>
      </c>
      <c r="S5" s="525">
        <f>'Dati A'!AM5</f>
        <v>0</v>
      </c>
      <c r="T5" s="520">
        <f>IF(S5=0,0,S5/S13)</f>
        <v>0</v>
      </c>
      <c r="U5" s="525">
        <f>S5+S7</f>
        <v>0</v>
      </c>
      <c r="V5" s="520">
        <f>IF(U5=0,0,U5/S13)</f>
        <v>0</v>
      </c>
      <c r="W5" s="525">
        <f>'Dati A'!AN5</f>
        <v>0</v>
      </c>
      <c r="X5" s="520">
        <f>IF(W5=0,0,W5/W13)</f>
        <v>0</v>
      </c>
      <c r="Y5" s="525">
        <f>W5+W7</f>
        <v>0</v>
      </c>
      <c r="Z5" s="520">
        <f>IF(Y5=0,0,Y5/W13)</f>
        <v>0</v>
      </c>
    </row>
    <row r="6" spans="1:26" ht="11.25" customHeight="1">
      <c r="A6" s="538"/>
      <c r="B6" s="55" t="s">
        <v>8</v>
      </c>
      <c r="C6" s="521"/>
      <c r="D6" s="522"/>
      <c r="E6" s="527"/>
      <c r="F6" s="522"/>
      <c r="G6" s="527"/>
      <c r="H6" s="520"/>
      <c r="I6" s="525"/>
      <c r="J6" s="520"/>
      <c r="K6" s="525"/>
      <c r="L6" s="520"/>
      <c r="M6" s="525"/>
      <c r="N6" s="520"/>
      <c r="O6" s="525"/>
      <c r="P6" s="520"/>
      <c r="Q6" s="525"/>
      <c r="R6" s="520"/>
      <c r="S6" s="525"/>
      <c r="T6" s="520"/>
      <c r="U6" s="525"/>
      <c r="V6" s="520"/>
      <c r="W6" s="525"/>
      <c r="X6" s="520"/>
      <c r="Y6" s="525"/>
      <c r="Z6" s="520"/>
    </row>
    <row r="7" spans="1:26" ht="11.25" customHeight="1">
      <c r="A7" s="538"/>
      <c r="B7" s="54" t="s">
        <v>9</v>
      </c>
      <c r="C7" s="521">
        <f>G7+K7+O7+S7+W7</f>
        <v>26</v>
      </c>
      <c r="D7" s="522">
        <f>IF(C13=0,0,C7/C13)</f>
        <v>0.35135135135135137</v>
      </c>
      <c r="E7" s="527"/>
      <c r="F7" s="522"/>
      <c r="G7" s="523">
        <f>'Dati A'!AJ6</f>
        <v>7</v>
      </c>
      <c r="H7" s="520">
        <f>IF(G7=0,0,G7/G13)</f>
        <v>0.28</v>
      </c>
      <c r="I7" s="525"/>
      <c r="J7" s="520"/>
      <c r="K7" s="525">
        <f>'Dati A'!AK6</f>
        <v>11</v>
      </c>
      <c r="L7" s="520">
        <f>IF(K7=0,0,K7/K13)</f>
        <v>0.44</v>
      </c>
      <c r="M7" s="525"/>
      <c r="N7" s="520"/>
      <c r="O7" s="525">
        <f>'Dati A'!AL6</f>
        <v>8</v>
      </c>
      <c r="P7" s="520">
        <f>IF(O7=0,0,O7/O13)</f>
        <v>0.3333333333333333</v>
      </c>
      <c r="Q7" s="525"/>
      <c r="R7" s="520"/>
      <c r="S7" s="525">
        <f>'Dati A'!AM6</f>
        <v>0</v>
      </c>
      <c r="T7" s="520">
        <f>IF(S7=0,0,S7/S13)</f>
        <v>0</v>
      </c>
      <c r="U7" s="525"/>
      <c r="V7" s="520"/>
      <c r="W7" s="525">
        <f>'Dati A'!AN6</f>
        <v>0</v>
      </c>
      <c r="X7" s="520">
        <f>IF(W7=0,0,W7/W13)</f>
        <v>0</v>
      </c>
      <c r="Y7" s="525"/>
      <c r="Z7" s="520"/>
    </row>
    <row r="8" spans="1:26" ht="11.25" customHeight="1">
      <c r="A8" s="539"/>
      <c r="B8" s="55" t="s">
        <v>29</v>
      </c>
      <c r="C8" s="521"/>
      <c r="D8" s="522"/>
      <c r="E8" s="527"/>
      <c r="F8" s="522"/>
      <c r="G8" s="524"/>
      <c r="H8" s="520"/>
      <c r="I8" s="525"/>
      <c r="J8" s="520"/>
      <c r="K8" s="525"/>
      <c r="L8" s="520"/>
      <c r="M8" s="525"/>
      <c r="N8" s="520"/>
      <c r="O8" s="525"/>
      <c r="P8" s="520"/>
      <c r="Q8" s="525"/>
      <c r="R8" s="520"/>
      <c r="S8" s="525"/>
      <c r="T8" s="520"/>
      <c r="U8" s="525"/>
      <c r="V8" s="520"/>
      <c r="W8" s="525"/>
      <c r="X8" s="520"/>
      <c r="Y8" s="525"/>
      <c r="Z8" s="520"/>
    </row>
    <row r="9" spans="1:26" ht="11.25" customHeight="1">
      <c r="A9" s="535" t="s">
        <v>43</v>
      </c>
      <c r="B9" s="56" t="s">
        <v>10</v>
      </c>
      <c r="C9" s="514">
        <f>G9+K9+O9+S9+W9</f>
        <v>15</v>
      </c>
      <c r="D9" s="515">
        <f>IF(C13=0,0,C9/C13)</f>
        <v>0.20270270270270271</v>
      </c>
      <c r="E9" s="516">
        <f>C9+C11</f>
        <v>38</v>
      </c>
      <c r="F9" s="515">
        <f>IF(E9=0,0,E9/C13)</f>
        <v>0.5135135135135135</v>
      </c>
      <c r="G9" s="512">
        <f>'Dati A'!AJ7</f>
        <v>6</v>
      </c>
      <c r="H9" s="511">
        <f>IF(G9=0,0,G9/G13)</f>
        <v>0.24</v>
      </c>
      <c r="I9" s="510">
        <f>G9+G11</f>
        <v>18</v>
      </c>
      <c r="J9" s="511">
        <f>IF(I9=0,0,I9/G13)</f>
        <v>0.72</v>
      </c>
      <c r="K9" s="510">
        <f>'Dati A'!AK7</f>
        <v>5</v>
      </c>
      <c r="L9" s="511">
        <f>IF(K9=0,0,K9/K13)</f>
        <v>0.2</v>
      </c>
      <c r="M9" s="510">
        <f>K9+K11</f>
        <v>9</v>
      </c>
      <c r="N9" s="511">
        <f>IF(M9=0,0,M9/K13)</f>
        <v>0.36</v>
      </c>
      <c r="O9" s="510">
        <f>'Dati A'!AL7</f>
        <v>4</v>
      </c>
      <c r="P9" s="511">
        <f>IF(O9=0,0,O9/O13)</f>
        <v>0.16666666666666666</v>
      </c>
      <c r="Q9" s="510">
        <f>O9+O11</f>
        <v>11</v>
      </c>
      <c r="R9" s="511">
        <f>IF(Q9=0,0,Q9/O13)</f>
        <v>0.4583333333333333</v>
      </c>
      <c r="S9" s="510">
        <f>'Dati A'!AM7</f>
        <v>0</v>
      </c>
      <c r="T9" s="511">
        <f>IF(S9=0,0,S9/S13)</f>
        <v>0</v>
      </c>
      <c r="U9" s="510">
        <f>S9+S11</f>
        <v>0</v>
      </c>
      <c r="V9" s="511">
        <f>IF(U9=0,0,U9/S13)</f>
        <v>0</v>
      </c>
      <c r="W9" s="510">
        <f>'Dati A'!AN7</f>
        <v>0</v>
      </c>
      <c r="X9" s="511">
        <f>IF(W9=0,0,W9/W13)</f>
        <v>0</v>
      </c>
      <c r="Y9" s="510">
        <f>W9+W11</f>
        <v>0</v>
      </c>
      <c r="Z9" s="511">
        <f>IF(Y9=0,0,Y9/W13)</f>
        <v>0</v>
      </c>
    </row>
    <row r="10" spans="1:26" ht="11.25" customHeight="1">
      <c r="A10" s="535"/>
      <c r="B10" s="57" t="s">
        <v>11</v>
      </c>
      <c r="C10" s="514"/>
      <c r="D10" s="515"/>
      <c r="E10" s="516"/>
      <c r="F10" s="515"/>
      <c r="G10" s="513"/>
      <c r="H10" s="511"/>
      <c r="I10" s="510"/>
      <c r="J10" s="511"/>
      <c r="K10" s="510"/>
      <c r="L10" s="511"/>
      <c r="M10" s="510"/>
      <c r="N10" s="511"/>
      <c r="O10" s="510"/>
      <c r="P10" s="511"/>
      <c r="Q10" s="510"/>
      <c r="R10" s="511"/>
      <c r="S10" s="510"/>
      <c r="T10" s="511"/>
      <c r="U10" s="510"/>
      <c r="V10" s="511"/>
      <c r="W10" s="510"/>
      <c r="X10" s="511"/>
      <c r="Y10" s="510"/>
      <c r="Z10" s="511"/>
    </row>
    <row r="11" spans="1:26" ht="11.25" customHeight="1">
      <c r="A11" s="535"/>
      <c r="B11" s="56" t="s">
        <v>30</v>
      </c>
      <c r="C11" s="514">
        <f>G11+K11+O11+S11+W11</f>
        <v>23</v>
      </c>
      <c r="D11" s="515">
        <f>IF(C13=0,0,C11/C13)</f>
        <v>0.3108108108108108</v>
      </c>
      <c r="E11" s="516"/>
      <c r="F11" s="515"/>
      <c r="G11" s="512">
        <f>'Dati A'!AJ8</f>
        <v>12</v>
      </c>
      <c r="H11" s="511">
        <f>IF(G11=0,0,G11/G13)</f>
        <v>0.48</v>
      </c>
      <c r="I11" s="510"/>
      <c r="J11" s="511"/>
      <c r="K11" s="510">
        <f>'Dati A'!AK8</f>
        <v>4</v>
      </c>
      <c r="L11" s="511">
        <f>IF(K11=0,0,K11/K13)</f>
        <v>0.16</v>
      </c>
      <c r="M11" s="510"/>
      <c r="N11" s="511"/>
      <c r="O11" s="510">
        <f>'Dati A'!AL8</f>
        <v>7</v>
      </c>
      <c r="P11" s="511">
        <f>IF(O11=0,0,O11/O13)</f>
        <v>0.2916666666666667</v>
      </c>
      <c r="Q11" s="510"/>
      <c r="R11" s="511"/>
      <c r="S11" s="510">
        <f>'Dati A'!AM8</f>
        <v>0</v>
      </c>
      <c r="T11" s="511">
        <f>IF(S11=0,0,S11/S13)</f>
        <v>0</v>
      </c>
      <c r="U11" s="510"/>
      <c r="V11" s="511"/>
      <c r="W11" s="510">
        <f>'Dati A'!AN8</f>
        <v>0</v>
      </c>
      <c r="X11" s="511">
        <f>IF(W11=0,0,W11/W13)</f>
        <v>0</v>
      </c>
      <c r="Y11" s="510"/>
      <c r="Z11" s="511"/>
    </row>
    <row r="12" spans="1:26" ht="11.25" customHeight="1" thickBot="1">
      <c r="A12" s="536"/>
      <c r="B12" s="57" t="s">
        <v>28</v>
      </c>
      <c r="C12" s="519"/>
      <c r="D12" s="518"/>
      <c r="E12" s="517"/>
      <c r="F12" s="518"/>
      <c r="G12" s="513"/>
      <c r="H12" s="511"/>
      <c r="I12" s="510"/>
      <c r="J12" s="511"/>
      <c r="K12" s="510"/>
      <c r="L12" s="511"/>
      <c r="M12" s="510"/>
      <c r="N12" s="511"/>
      <c r="O12" s="510"/>
      <c r="P12" s="511"/>
      <c r="Q12" s="510"/>
      <c r="R12" s="511"/>
      <c r="S12" s="510"/>
      <c r="T12" s="511"/>
      <c r="U12" s="510"/>
      <c r="V12" s="511"/>
      <c r="W12" s="510"/>
      <c r="X12" s="511"/>
      <c r="Y12" s="510"/>
      <c r="Z12" s="511"/>
    </row>
    <row r="13" spans="1:23" s="52" customFormat="1" ht="11.25" customHeight="1">
      <c r="A13" s="58"/>
      <c r="B13" s="59"/>
      <c r="C13" s="52">
        <f>SUM(C5:C12)</f>
        <v>74</v>
      </c>
      <c r="G13" s="52">
        <f>SUM(G5:G12)</f>
        <v>25</v>
      </c>
      <c r="K13" s="52">
        <f>SUM(K5:K12)</f>
        <v>25</v>
      </c>
      <c r="O13" s="52">
        <f>SUM(O5:O12)</f>
        <v>24</v>
      </c>
      <c r="S13" s="52">
        <f>SUM(S5:S12)</f>
        <v>0</v>
      </c>
      <c r="W13" s="52">
        <f>SUM(W5:W12)</f>
        <v>0</v>
      </c>
    </row>
    <row r="14" ht="11.25" customHeight="1" thickBot="1"/>
    <row r="15" spans="2:26" ht="11.25" customHeight="1">
      <c r="B15" s="60" t="s">
        <v>4</v>
      </c>
      <c r="C15" s="528" t="s">
        <v>32</v>
      </c>
      <c r="D15" s="529"/>
      <c r="E15" s="530" t="s">
        <v>36</v>
      </c>
      <c r="F15" s="529"/>
      <c r="G15" s="531" t="s">
        <v>37</v>
      </c>
      <c r="H15" s="526"/>
      <c r="I15" s="526"/>
      <c r="J15" s="526"/>
      <c r="K15" s="526" t="s">
        <v>38</v>
      </c>
      <c r="L15" s="526"/>
      <c r="M15" s="526"/>
      <c r="N15" s="526"/>
      <c r="O15" s="526" t="s">
        <v>39</v>
      </c>
      <c r="P15" s="526"/>
      <c r="Q15" s="526"/>
      <c r="R15" s="526"/>
      <c r="S15" s="526" t="s">
        <v>40</v>
      </c>
      <c r="T15" s="526"/>
      <c r="U15" s="526"/>
      <c r="V15" s="526"/>
      <c r="W15" s="526" t="s">
        <v>41</v>
      </c>
      <c r="X15" s="526"/>
      <c r="Y15" s="526"/>
      <c r="Z15" s="526"/>
    </row>
    <row r="16" spans="1:26" ht="11.25" customHeight="1">
      <c r="A16" s="537" t="s">
        <v>42</v>
      </c>
      <c r="B16" s="54" t="s">
        <v>7</v>
      </c>
      <c r="C16" s="521">
        <f>G16+K16+O16+S16+W16</f>
        <v>3</v>
      </c>
      <c r="D16" s="522">
        <f>IF(C24=0,0,C16/C24)</f>
        <v>0.09375</v>
      </c>
      <c r="E16" s="527">
        <f>C16+C18</f>
        <v>11</v>
      </c>
      <c r="F16" s="522">
        <f>IF(E16=0,0,E16/C24)</f>
        <v>0.34375</v>
      </c>
      <c r="G16" s="527">
        <f>'Dati A'!AJ9</f>
        <v>0</v>
      </c>
      <c r="H16" s="520">
        <f>IF(G16=0,0,G16/G24)</f>
        <v>0</v>
      </c>
      <c r="I16" s="525">
        <f>G16+G18</f>
        <v>2</v>
      </c>
      <c r="J16" s="520">
        <f>IF(I16=0,0,I16/G24)</f>
        <v>0.18181818181818182</v>
      </c>
      <c r="K16" s="525">
        <f>'Dati A'!AK9</f>
        <v>3</v>
      </c>
      <c r="L16" s="520">
        <f>IF(K16=0,0,K16/K24)</f>
        <v>0.23076923076923078</v>
      </c>
      <c r="M16" s="525">
        <f>K16+K18</f>
        <v>6</v>
      </c>
      <c r="N16" s="520">
        <f>IF(M16=0,0,M16/K24)</f>
        <v>0.46153846153846156</v>
      </c>
      <c r="O16" s="525">
        <f>'Dati A'!AL9</f>
        <v>0</v>
      </c>
      <c r="P16" s="520">
        <f>IF(O16=0,0,O16/O24)</f>
        <v>0</v>
      </c>
      <c r="Q16" s="525">
        <f>O16+O18</f>
        <v>3</v>
      </c>
      <c r="R16" s="520">
        <f>IF(Q16=0,0,Q16/O24)</f>
        <v>0.375</v>
      </c>
      <c r="S16" s="525">
        <f>'Dati A'!AM9</f>
        <v>0</v>
      </c>
      <c r="T16" s="520">
        <f>IF(S16=0,0,S16/S24)</f>
        <v>0</v>
      </c>
      <c r="U16" s="525">
        <f>S16+S18</f>
        <v>0</v>
      </c>
      <c r="V16" s="520">
        <f>IF(U16=0,0,U16/S24)</f>
        <v>0</v>
      </c>
      <c r="W16" s="525">
        <f>'Dati A'!AN9</f>
        <v>0</v>
      </c>
      <c r="X16" s="520">
        <f>IF(W16=0,0,W16/W24)</f>
        <v>0</v>
      </c>
      <c r="Y16" s="525">
        <f>W16+W18</f>
        <v>0</v>
      </c>
      <c r="Z16" s="520">
        <f>IF(Y16=0,0,Y16/W24)</f>
        <v>0</v>
      </c>
    </row>
    <row r="17" spans="1:26" ht="11.25" customHeight="1">
      <c r="A17" s="538"/>
      <c r="B17" s="55" t="s">
        <v>13</v>
      </c>
      <c r="C17" s="521"/>
      <c r="D17" s="522"/>
      <c r="E17" s="527"/>
      <c r="F17" s="522"/>
      <c r="G17" s="527"/>
      <c r="H17" s="520"/>
      <c r="I17" s="525"/>
      <c r="J17" s="520"/>
      <c r="K17" s="525"/>
      <c r="L17" s="520"/>
      <c r="M17" s="525"/>
      <c r="N17" s="520"/>
      <c r="O17" s="525"/>
      <c r="P17" s="520"/>
      <c r="Q17" s="525"/>
      <c r="R17" s="520"/>
      <c r="S17" s="525"/>
      <c r="T17" s="520"/>
      <c r="U17" s="525"/>
      <c r="V17" s="520"/>
      <c r="W17" s="525"/>
      <c r="X17" s="520"/>
      <c r="Y17" s="525"/>
      <c r="Z17" s="520"/>
    </row>
    <row r="18" spans="1:26" ht="11.25" customHeight="1">
      <c r="A18" s="538"/>
      <c r="B18" s="54" t="s">
        <v>9</v>
      </c>
      <c r="C18" s="521">
        <f>G18+K18+O18+S18+W18</f>
        <v>8</v>
      </c>
      <c r="D18" s="522">
        <f>IF(C24=0,0,C18/C24)</f>
        <v>0.25</v>
      </c>
      <c r="E18" s="527"/>
      <c r="F18" s="522"/>
      <c r="G18" s="523">
        <f>'Dati A'!AJ10</f>
        <v>2</v>
      </c>
      <c r="H18" s="520">
        <f>IF(G18=0,0,G18/G24)</f>
        <v>0.18181818181818182</v>
      </c>
      <c r="I18" s="525"/>
      <c r="J18" s="520"/>
      <c r="K18" s="525">
        <f>'Dati A'!AK10</f>
        <v>3</v>
      </c>
      <c r="L18" s="520">
        <f>IF(K18=0,0,K18/K24)</f>
        <v>0.23076923076923078</v>
      </c>
      <c r="M18" s="525"/>
      <c r="N18" s="520"/>
      <c r="O18" s="525">
        <f>'Dati A'!AL10</f>
        <v>3</v>
      </c>
      <c r="P18" s="520">
        <f>IF(O18=0,0,O18/O24)</f>
        <v>0.375</v>
      </c>
      <c r="Q18" s="525"/>
      <c r="R18" s="520"/>
      <c r="S18" s="525">
        <f>'Dati A'!AM10</f>
        <v>0</v>
      </c>
      <c r="T18" s="520">
        <f>IF(S18=0,0,S18/S24)</f>
        <v>0</v>
      </c>
      <c r="U18" s="525"/>
      <c r="V18" s="520"/>
      <c r="W18" s="525">
        <f>'Dati A'!AN10</f>
        <v>0</v>
      </c>
      <c r="X18" s="520">
        <f>IF(W18=0,0,W18/W24)</f>
        <v>0</v>
      </c>
      <c r="Y18" s="525"/>
      <c r="Z18" s="520"/>
    </row>
    <row r="19" spans="1:26" ht="11.25" customHeight="1">
      <c r="A19" s="539"/>
      <c r="B19" s="55" t="s">
        <v>25</v>
      </c>
      <c r="C19" s="521"/>
      <c r="D19" s="522"/>
      <c r="E19" s="527"/>
      <c r="F19" s="522"/>
      <c r="G19" s="524"/>
      <c r="H19" s="520"/>
      <c r="I19" s="525"/>
      <c r="J19" s="520"/>
      <c r="K19" s="525"/>
      <c r="L19" s="520"/>
      <c r="M19" s="525"/>
      <c r="N19" s="520"/>
      <c r="O19" s="525"/>
      <c r="P19" s="520"/>
      <c r="Q19" s="525"/>
      <c r="R19" s="520"/>
      <c r="S19" s="525"/>
      <c r="T19" s="520"/>
      <c r="U19" s="525"/>
      <c r="V19" s="520"/>
      <c r="W19" s="525"/>
      <c r="X19" s="520"/>
      <c r="Y19" s="525"/>
      <c r="Z19" s="520"/>
    </row>
    <row r="20" spans="1:26" ht="11.25" customHeight="1">
      <c r="A20" s="540" t="s">
        <v>43</v>
      </c>
      <c r="B20" s="56" t="s">
        <v>14</v>
      </c>
      <c r="C20" s="513">
        <f>G20+K20+O20+S20+W20</f>
        <v>11</v>
      </c>
      <c r="D20" s="534">
        <f>IF(C24=0,0,C20/C24)</f>
        <v>0.34375</v>
      </c>
      <c r="E20" s="532">
        <f>C20+C22</f>
        <v>21</v>
      </c>
      <c r="F20" s="533">
        <f>IF(E20=0,0,E20/C24)</f>
        <v>0.65625</v>
      </c>
      <c r="G20" s="512">
        <f>'Dati A'!AJ11</f>
        <v>5</v>
      </c>
      <c r="H20" s="511">
        <f>IF(G20=0,0,G20/G24)</f>
        <v>0.45454545454545453</v>
      </c>
      <c r="I20" s="510">
        <f>G20+G22</f>
        <v>9</v>
      </c>
      <c r="J20" s="511">
        <f>IF(I20=0,0,I20/G24)</f>
        <v>0.8181818181818182</v>
      </c>
      <c r="K20" s="510">
        <f>'Dati A'!AK11</f>
        <v>3</v>
      </c>
      <c r="L20" s="511">
        <f>IF(K20=0,0,K20/K24)</f>
        <v>0.23076923076923078</v>
      </c>
      <c r="M20" s="510">
        <f>K20+K22</f>
        <v>7</v>
      </c>
      <c r="N20" s="511">
        <f>IF(M20=0,0,M20/K24)</f>
        <v>0.5384615384615384</v>
      </c>
      <c r="O20" s="510">
        <f>'Dati A'!AL11</f>
        <v>3</v>
      </c>
      <c r="P20" s="511">
        <f>IF(O20=0,0,O20/O24)</f>
        <v>0.375</v>
      </c>
      <c r="Q20" s="510">
        <f>O20+O22</f>
        <v>5</v>
      </c>
      <c r="R20" s="511">
        <f>IF(Q20=0,0,Q20/O24)</f>
        <v>0.625</v>
      </c>
      <c r="S20" s="510">
        <f>'Dati A'!AM11</f>
        <v>0</v>
      </c>
      <c r="T20" s="511">
        <f>IF(S20=0,0,S20/S24)</f>
        <v>0</v>
      </c>
      <c r="U20" s="510">
        <f>S20+S22</f>
        <v>0</v>
      </c>
      <c r="V20" s="511">
        <f>IF(U20=0,0,U20/S24)</f>
        <v>0</v>
      </c>
      <c r="W20" s="510">
        <f>'Dati A'!AN11</f>
        <v>0</v>
      </c>
      <c r="X20" s="511">
        <f>IF(W20=0,0,W20/W24)</f>
        <v>0</v>
      </c>
      <c r="Y20" s="510">
        <f>W20+W22</f>
        <v>0</v>
      </c>
      <c r="Z20" s="511">
        <f>IF(Y20=0,0,Y20/W24)</f>
        <v>0</v>
      </c>
    </row>
    <row r="21" spans="1:26" ht="11.25" customHeight="1">
      <c r="A21" s="541"/>
      <c r="B21" s="57" t="s">
        <v>26</v>
      </c>
      <c r="C21" s="514"/>
      <c r="D21" s="533"/>
      <c r="E21" s="516"/>
      <c r="F21" s="515"/>
      <c r="G21" s="513"/>
      <c r="H21" s="511"/>
      <c r="I21" s="510"/>
      <c r="J21" s="511"/>
      <c r="K21" s="510"/>
      <c r="L21" s="511"/>
      <c r="M21" s="510"/>
      <c r="N21" s="511"/>
      <c r="O21" s="510"/>
      <c r="P21" s="511"/>
      <c r="Q21" s="510"/>
      <c r="R21" s="511"/>
      <c r="S21" s="510"/>
      <c r="T21" s="511"/>
      <c r="U21" s="510"/>
      <c r="V21" s="511"/>
      <c r="W21" s="510"/>
      <c r="X21" s="511"/>
      <c r="Y21" s="510"/>
      <c r="Z21" s="511"/>
    </row>
    <row r="22" spans="1:26" ht="11.25" customHeight="1">
      <c r="A22" s="541"/>
      <c r="B22" s="56" t="s">
        <v>15</v>
      </c>
      <c r="C22" s="514">
        <f>G22+K22+O22+S22+W22</f>
        <v>10</v>
      </c>
      <c r="D22" s="508">
        <f>IF(C24=0,0,C22/C24)</f>
        <v>0.3125</v>
      </c>
      <c r="E22" s="516"/>
      <c r="F22" s="515"/>
      <c r="G22" s="512">
        <f>'Dati A'!AJ12</f>
        <v>4</v>
      </c>
      <c r="H22" s="511">
        <f>IF(G22=0,0,G22/G24)</f>
        <v>0.36363636363636365</v>
      </c>
      <c r="I22" s="510"/>
      <c r="J22" s="511"/>
      <c r="K22" s="510">
        <f>'Dati A'!AK12</f>
        <v>4</v>
      </c>
      <c r="L22" s="511">
        <f>IF(K22=0,0,K22/K24)</f>
        <v>0.3076923076923077</v>
      </c>
      <c r="M22" s="510"/>
      <c r="N22" s="511"/>
      <c r="O22" s="510">
        <f>'Dati A'!AL12</f>
        <v>2</v>
      </c>
      <c r="P22" s="511">
        <f>IF(O22=0,0,O22/O24)</f>
        <v>0.25</v>
      </c>
      <c r="Q22" s="510"/>
      <c r="R22" s="511"/>
      <c r="S22" s="510">
        <f>'Dati A'!AM12</f>
        <v>0</v>
      </c>
      <c r="T22" s="511">
        <f>IF(S22=0,0,S22/S24)</f>
        <v>0</v>
      </c>
      <c r="U22" s="510"/>
      <c r="V22" s="511"/>
      <c r="W22" s="510">
        <f>'Dati A'!AN12</f>
        <v>0</v>
      </c>
      <c r="X22" s="511">
        <f>IF(W22=0,0,W22/W24)</f>
        <v>0</v>
      </c>
      <c r="Y22" s="510"/>
      <c r="Z22" s="511"/>
    </row>
    <row r="23" spans="1:26" ht="11.25" customHeight="1" thickBot="1">
      <c r="A23" s="542"/>
      <c r="B23" s="57" t="s">
        <v>27</v>
      </c>
      <c r="C23" s="519"/>
      <c r="D23" s="509"/>
      <c r="E23" s="517"/>
      <c r="F23" s="518"/>
      <c r="G23" s="513"/>
      <c r="H23" s="511"/>
      <c r="I23" s="510"/>
      <c r="J23" s="511"/>
      <c r="K23" s="510"/>
      <c r="L23" s="511"/>
      <c r="M23" s="510"/>
      <c r="N23" s="511"/>
      <c r="O23" s="510"/>
      <c r="P23" s="511"/>
      <c r="Q23" s="510"/>
      <c r="R23" s="511"/>
      <c r="S23" s="510"/>
      <c r="T23" s="511"/>
      <c r="U23" s="510"/>
      <c r="V23" s="511"/>
      <c r="W23" s="510"/>
      <c r="X23" s="511"/>
      <c r="Y23" s="510"/>
      <c r="Z23" s="511"/>
    </row>
    <row r="24" spans="3:26" ht="11.25" customHeight="1">
      <c r="C24" s="52">
        <f>SUM(C16:C23)</f>
        <v>32</v>
      </c>
      <c r="D24" s="52"/>
      <c r="E24" s="52"/>
      <c r="F24" s="52"/>
      <c r="G24" s="52">
        <f>SUM(G16:G23)</f>
        <v>11</v>
      </c>
      <c r="H24" s="52"/>
      <c r="I24" s="52"/>
      <c r="J24" s="52"/>
      <c r="K24" s="52">
        <f>SUM(K16:K23)</f>
        <v>13</v>
      </c>
      <c r="L24" s="52"/>
      <c r="M24" s="52"/>
      <c r="N24" s="52"/>
      <c r="O24" s="52">
        <f>SUM(O16:O23)</f>
        <v>8</v>
      </c>
      <c r="P24" s="52"/>
      <c r="Q24" s="52"/>
      <c r="R24" s="52"/>
      <c r="S24" s="52">
        <f>SUM(S16:S23)</f>
        <v>0</v>
      </c>
      <c r="T24" s="52"/>
      <c r="U24" s="52"/>
      <c r="V24" s="52"/>
      <c r="W24" s="52">
        <f>SUM(W16:W23)</f>
        <v>0</v>
      </c>
      <c r="X24" s="52"/>
      <c r="Y24" s="52"/>
      <c r="Z24" s="52"/>
    </row>
    <row r="25" spans="3:26" ht="11.25" customHeight="1" thickBot="1"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2:26" ht="11.25" customHeight="1">
      <c r="B26" s="60" t="s">
        <v>5</v>
      </c>
      <c r="C26" s="528" t="s">
        <v>32</v>
      </c>
      <c r="D26" s="529"/>
      <c r="E26" s="530" t="s">
        <v>36</v>
      </c>
      <c r="F26" s="529"/>
      <c r="G26" s="531" t="s">
        <v>37</v>
      </c>
      <c r="H26" s="526"/>
      <c r="I26" s="526"/>
      <c r="J26" s="526"/>
      <c r="K26" s="526" t="s">
        <v>38</v>
      </c>
      <c r="L26" s="526"/>
      <c r="M26" s="526"/>
      <c r="N26" s="526"/>
      <c r="O26" s="526" t="s">
        <v>39</v>
      </c>
      <c r="P26" s="526"/>
      <c r="Q26" s="526"/>
      <c r="R26" s="526"/>
      <c r="S26" s="526" t="s">
        <v>40</v>
      </c>
      <c r="T26" s="526"/>
      <c r="U26" s="526"/>
      <c r="V26" s="526"/>
      <c r="W26" s="526" t="s">
        <v>41</v>
      </c>
      <c r="X26" s="526"/>
      <c r="Y26" s="526"/>
      <c r="Z26" s="526"/>
    </row>
    <row r="27" spans="1:26" ht="11.25" customHeight="1">
      <c r="A27" s="537" t="s">
        <v>42</v>
      </c>
      <c r="B27" s="54" t="s">
        <v>16</v>
      </c>
      <c r="C27" s="521">
        <f>G27+K27+O27+S27+W27</f>
        <v>7</v>
      </c>
      <c r="D27" s="522">
        <f>IF(C35=0,0,C27/C35)</f>
        <v>0.09859154929577464</v>
      </c>
      <c r="E27" s="527">
        <f>C27+C29</f>
        <v>38</v>
      </c>
      <c r="F27" s="522">
        <f>IF(E27=0,0,E27/C35)</f>
        <v>0.5352112676056338</v>
      </c>
      <c r="G27" s="527">
        <f>'Dati A'!AJ13</f>
        <v>6</v>
      </c>
      <c r="H27" s="520">
        <f>IF(G27=0,0,G27/G35)</f>
        <v>0.21428571428571427</v>
      </c>
      <c r="I27" s="525">
        <f>G27+G29</f>
        <v>20</v>
      </c>
      <c r="J27" s="520">
        <f>IF(I27=0,0,I27/G35)</f>
        <v>0.7142857142857143</v>
      </c>
      <c r="K27" s="525">
        <f>'Dati A'!AK13</f>
        <v>1</v>
      </c>
      <c r="L27" s="520">
        <f>IF(K27=0,0,K27/K35)</f>
        <v>0.037037037037037035</v>
      </c>
      <c r="M27" s="525">
        <f>K27+K29</f>
        <v>14</v>
      </c>
      <c r="N27" s="520">
        <f>IF(M27=0,0,M27/K35)</f>
        <v>0.5185185185185185</v>
      </c>
      <c r="O27" s="525">
        <f>'Dati A'!AL13</f>
        <v>0</v>
      </c>
      <c r="P27" s="520">
        <f>IF(O27=0,0,O27/O35)</f>
        <v>0</v>
      </c>
      <c r="Q27" s="525">
        <f>O27+O29</f>
        <v>4</v>
      </c>
      <c r="R27" s="520">
        <f>IF(Q27=0,0,Q27/O35)</f>
        <v>0.25</v>
      </c>
      <c r="S27" s="525">
        <f>'Dati A'!AM13</f>
        <v>0</v>
      </c>
      <c r="T27" s="520">
        <f>IF(S27=0,0,S27/S35)</f>
        <v>0</v>
      </c>
      <c r="U27" s="525">
        <f>S27+S29</f>
        <v>0</v>
      </c>
      <c r="V27" s="520">
        <f>IF(U27=0,0,U27/S35)</f>
        <v>0</v>
      </c>
      <c r="W27" s="525">
        <f>'Dati A'!AN13</f>
        <v>0</v>
      </c>
      <c r="X27" s="520">
        <f>IF(W27=0,0,W27/W35)</f>
        <v>0</v>
      </c>
      <c r="Y27" s="525">
        <f>W27+W29</f>
        <v>0</v>
      </c>
      <c r="Z27" s="520">
        <f>IF(Y27=0,0,Y27/W35)</f>
        <v>0</v>
      </c>
    </row>
    <row r="28" spans="1:26" ht="11.25" customHeight="1">
      <c r="A28" s="538"/>
      <c r="B28" s="55" t="s">
        <v>8</v>
      </c>
      <c r="C28" s="521"/>
      <c r="D28" s="522"/>
      <c r="E28" s="527"/>
      <c r="F28" s="522"/>
      <c r="G28" s="527"/>
      <c r="H28" s="520"/>
      <c r="I28" s="525"/>
      <c r="J28" s="520"/>
      <c r="K28" s="525"/>
      <c r="L28" s="520"/>
      <c r="M28" s="525"/>
      <c r="N28" s="520"/>
      <c r="O28" s="525"/>
      <c r="P28" s="520"/>
      <c r="Q28" s="525"/>
      <c r="R28" s="520"/>
      <c r="S28" s="525"/>
      <c r="T28" s="520"/>
      <c r="U28" s="525"/>
      <c r="V28" s="520"/>
      <c r="W28" s="525"/>
      <c r="X28" s="520"/>
      <c r="Y28" s="525"/>
      <c r="Z28" s="520"/>
    </row>
    <row r="29" spans="1:26" ht="11.25" customHeight="1">
      <c r="A29" s="538"/>
      <c r="B29" s="54" t="s">
        <v>9</v>
      </c>
      <c r="C29" s="521">
        <f>G29+K29+O29+S29+W29</f>
        <v>31</v>
      </c>
      <c r="D29" s="522">
        <f>IF(C35=0,0,C29/C35)</f>
        <v>0.43661971830985913</v>
      </c>
      <c r="E29" s="527"/>
      <c r="F29" s="522"/>
      <c r="G29" s="523">
        <f>'Dati A'!AJ14</f>
        <v>14</v>
      </c>
      <c r="H29" s="520">
        <f>IF(G29=0,0,G29/G35)</f>
        <v>0.5</v>
      </c>
      <c r="I29" s="525"/>
      <c r="J29" s="520"/>
      <c r="K29" s="525">
        <f>'Dati A'!AK14</f>
        <v>13</v>
      </c>
      <c r="L29" s="520">
        <f>IF(K29=0,0,K29/K35)</f>
        <v>0.48148148148148145</v>
      </c>
      <c r="M29" s="525"/>
      <c r="N29" s="520"/>
      <c r="O29" s="525">
        <f>'Dati A'!AL14</f>
        <v>4</v>
      </c>
      <c r="P29" s="520">
        <f>IF(O29=0,0,O29/O35)</f>
        <v>0.25</v>
      </c>
      <c r="Q29" s="525"/>
      <c r="R29" s="520"/>
      <c r="S29" s="525">
        <f>'Dati A'!AM14</f>
        <v>0</v>
      </c>
      <c r="T29" s="520">
        <f>IF(S29=0,0,S29/S35)</f>
        <v>0</v>
      </c>
      <c r="U29" s="525"/>
      <c r="V29" s="520"/>
      <c r="W29" s="525">
        <f>'Dati A'!AN14</f>
        <v>0</v>
      </c>
      <c r="X29" s="520">
        <f>IF(W29=0,0,W29/W35)</f>
        <v>0</v>
      </c>
      <c r="Y29" s="525"/>
      <c r="Z29" s="520"/>
    </row>
    <row r="30" spans="1:26" ht="11.25" customHeight="1">
      <c r="A30" s="539"/>
      <c r="B30" s="55" t="s">
        <v>17</v>
      </c>
      <c r="C30" s="521"/>
      <c r="D30" s="522"/>
      <c r="E30" s="527"/>
      <c r="F30" s="522"/>
      <c r="G30" s="524"/>
      <c r="H30" s="520"/>
      <c r="I30" s="525"/>
      <c r="J30" s="520"/>
      <c r="K30" s="525"/>
      <c r="L30" s="520"/>
      <c r="M30" s="525"/>
      <c r="N30" s="520"/>
      <c r="O30" s="525"/>
      <c r="P30" s="520"/>
      <c r="Q30" s="525"/>
      <c r="R30" s="520"/>
      <c r="S30" s="525"/>
      <c r="T30" s="520"/>
      <c r="U30" s="525"/>
      <c r="V30" s="520"/>
      <c r="W30" s="525"/>
      <c r="X30" s="520"/>
      <c r="Y30" s="525"/>
      <c r="Z30" s="520"/>
    </row>
    <row r="31" spans="1:26" ht="11.25" customHeight="1">
      <c r="A31" s="535" t="s">
        <v>43</v>
      </c>
      <c r="B31" s="56" t="s">
        <v>18</v>
      </c>
      <c r="C31" s="514">
        <f>G31+K31+O31+S31+W31</f>
        <v>12</v>
      </c>
      <c r="D31" s="515">
        <f>IF(C35=0,0,C31/C35)</f>
        <v>0.16901408450704225</v>
      </c>
      <c r="E31" s="516">
        <f>C31+C33</f>
        <v>33</v>
      </c>
      <c r="F31" s="515">
        <f>IF(E31=0,0,E31/C35)</f>
        <v>0.4647887323943662</v>
      </c>
      <c r="G31" s="512">
        <f>'Dati A'!AJ15</f>
        <v>4</v>
      </c>
      <c r="H31" s="511">
        <f>IF(G31=0,0,G31/G35)</f>
        <v>0.14285714285714285</v>
      </c>
      <c r="I31" s="510">
        <f>G31+G33</f>
        <v>8</v>
      </c>
      <c r="J31" s="511">
        <f>IF(I31=0,0,I31/G35)</f>
        <v>0.2857142857142857</v>
      </c>
      <c r="K31" s="510">
        <f>'Dati A'!AK15</f>
        <v>5</v>
      </c>
      <c r="L31" s="511">
        <f>IF(K31=0,0,K31/K35)</f>
        <v>0.18518518518518517</v>
      </c>
      <c r="M31" s="510">
        <f>K31+K33</f>
        <v>13</v>
      </c>
      <c r="N31" s="511">
        <f>IF(M31=0,0,M31/K35)</f>
        <v>0.48148148148148145</v>
      </c>
      <c r="O31" s="510">
        <f>'Dati A'!AL15</f>
        <v>3</v>
      </c>
      <c r="P31" s="511">
        <f>IF(O31=0,0,O31/O35)</f>
        <v>0.1875</v>
      </c>
      <c r="Q31" s="510">
        <f>O31+O33</f>
        <v>12</v>
      </c>
      <c r="R31" s="511">
        <f>IF(Q31=0,0,Q31/O35)</f>
        <v>0.75</v>
      </c>
      <c r="S31" s="510">
        <f>'Dati A'!AM15</f>
        <v>0</v>
      </c>
      <c r="T31" s="511">
        <f>IF(S31=0,0,S31/S35)</f>
        <v>0</v>
      </c>
      <c r="U31" s="510">
        <f>S31+S33</f>
        <v>0</v>
      </c>
      <c r="V31" s="511">
        <f>IF(U31=0,0,U31/S35)</f>
        <v>0</v>
      </c>
      <c r="W31" s="510">
        <f>'Dati A'!AN15</f>
        <v>0</v>
      </c>
      <c r="X31" s="511">
        <f>IF(W31=0,0,W31/W35)</f>
        <v>0</v>
      </c>
      <c r="Y31" s="510">
        <f>W31+W33</f>
        <v>0</v>
      </c>
      <c r="Z31" s="511">
        <f>IF(Y31=0,0,Y31/W35)</f>
        <v>0</v>
      </c>
    </row>
    <row r="32" spans="1:26" ht="11.25" customHeight="1">
      <c r="A32" s="535"/>
      <c r="B32" s="57" t="s">
        <v>19</v>
      </c>
      <c r="C32" s="514"/>
      <c r="D32" s="515"/>
      <c r="E32" s="516"/>
      <c r="F32" s="515"/>
      <c r="G32" s="513"/>
      <c r="H32" s="511"/>
      <c r="I32" s="510"/>
      <c r="J32" s="511"/>
      <c r="K32" s="510"/>
      <c r="L32" s="511"/>
      <c r="M32" s="510"/>
      <c r="N32" s="511"/>
      <c r="O32" s="510"/>
      <c r="P32" s="511"/>
      <c r="Q32" s="510"/>
      <c r="R32" s="511"/>
      <c r="S32" s="510"/>
      <c r="T32" s="511"/>
      <c r="U32" s="510"/>
      <c r="V32" s="511"/>
      <c r="W32" s="510"/>
      <c r="X32" s="511"/>
      <c r="Y32" s="510"/>
      <c r="Z32" s="511"/>
    </row>
    <row r="33" spans="1:26" ht="11.25" customHeight="1">
      <c r="A33" s="535"/>
      <c r="B33" s="56" t="s">
        <v>12</v>
      </c>
      <c r="C33" s="514">
        <f>G33+K33+O33+S33+W33</f>
        <v>21</v>
      </c>
      <c r="D33" s="515">
        <f>IF(C35=0,0,C33/C35)</f>
        <v>0.29577464788732394</v>
      </c>
      <c r="E33" s="516"/>
      <c r="F33" s="515"/>
      <c r="G33" s="512">
        <f>'Dati A'!AJ16</f>
        <v>4</v>
      </c>
      <c r="H33" s="511">
        <f>IF(G33=0,0,G33/G35)</f>
        <v>0.14285714285714285</v>
      </c>
      <c r="I33" s="510"/>
      <c r="J33" s="511"/>
      <c r="K33" s="510">
        <f>'Dati A'!AK16</f>
        <v>8</v>
      </c>
      <c r="L33" s="511">
        <f>IF(K33=0,0,K33/K35)</f>
        <v>0.2962962962962963</v>
      </c>
      <c r="M33" s="510"/>
      <c r="N33" s="511"/>
      <c r="O33" s="510">
        <f>'Dati A'!AL16</f>
        <v>9</v>
      </c>
      <c r="P33" s="511">
        <f>IF(O33=0,0,O33/O35)</f>
        <v>0.5625</v>
      </c>
      <c r="Q33" s="510"/>
      <c r="R33" s="511"/>
      <c r="S33" s="510">
        <f>'Dati A'!AM16</f>
        <v>0</v>
      </c>
      <c r="T33" s="511">
        <f>IF(S33=0,0,S33/S35)</f>
        <v>0</v>
      </c>
      <c r="U33" s="510"/>
      <c r="V33" s="511"/>
      <c r="W33" s="510">
        <f>'Dati A'!AN16</f>
        <v>0</v>
      </c>
      <c r="X33" s="511">
        <f>IF(W33=0,0,W33/W35)</f>
        <v>0</v>
      </c>
      <c r="Y33" s="510"/>
      <c r="Z33" s="511"/>
    </row>
    <row r="34" spans="1:26" ht="11.25" customHeight="1" thickBot="1">
      <c r="A34" s="536"/>
      <c r="B34" s="57" t="s">
        <v>28</v>
      </c>
      <c r="C34" s="519"/>
      <c r="D34" s="518"/>
      <c r="E34" s="517"/>
      <c r="F34" s="518"/>
      <c r="G34" s="513"/>
      <c r="H34" s="511"/>
      <c r="I34" s="510"/>
      <c r="J34" s="511"/>
      <c r="K34" s="510"/>
      <c r="L34" s="511"/>
      <c r="M34" s="510"/>
      <c r="N34" s="511"/>
      <c r="O34" s="510"/>
      <c r="P34" s="511"/>
      <c r="Q34" s="510"/>
      <c r="R34" s="511"/>
      <c r="S34" s="510"/>
      <c r="T34" s="511"/>
      <c r="U34" s="510"/>
      <c r="V34" s="511"/>
      <c r="W34" s="510"/>
      <c r="X34" s="511"/>
      <c r="Y34" s="510"/>
      <c r="Z34" s="511"/>
    </row>
    <row r="35" spans="3:26" ht="11.25" customHeight="1">
      <c r="C35" s="52">
        <f>SUM(C27:C34)</f>
        <v>71</v>
      </c>
      <c r="D35" s="52"/>
      <c r="E35" s="52"/>
      <c r="F35" s="52"/>
      <c r="G35" s="52">
        <f>SUM(G27:G34)</f>
        <v>28</v>
      </c>
      <c r="H35" s="52"/>
      <c r="I35" s="52"/>
      <c r="J35" s="52"/>
      <c r="K35" s="52">
        <f>SUM(K27:K34)</f>
        <v>27</v>
      </c>
      <c r="L35" s="52"/>
      <c r="M35" s="52"/>
      <c r="N35" s="52"/>
      <c r="O35" s="52">
        <f>SUM(O27:O34)</f>
        <v>16</v>
      </c>
      <c r="P35" s="52"/>
      <c r="Q35" s="52"/>
      <c r="R35" s="52"/>
      <c r="S35" s="52">
        <f>SUM(S27:S34)</f>
        <v>0</v>
      </c>
      <c r="T35" s="52"/>
      <c r="U35" s="52"/>
      <c r="V35" s="52"/>
      <c r="W35" s="52">
        <f>SUM(W27:W34)</f>
        <v>0</v>
      </c>
      <c r="X35" s="52"/>
      <c r="Y35" s="52"/>
      <c r="Z35" s="52"/>
    </row>
    <row r="36" spans="3:26" ht="11.25" customHeight="1" thickBot="1"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2:26" ht="11.25" customHeight="1">
      <c r="B37" s="60" t="s">
        <v>22</v>
      </c>
      <c r="C37" s="528" t="s">
        <v>32</v>
      </c>
      <c r="D37" s="529"/>
      <c r="E37" s="530" t="s">
        <v>36</v>
      </c>
      <c r="F37" s="529"/>
      <c r="G37" s="531" t="s">
        <v>37</v>
      </c>
      <c r="H37" s="526"/>
      <c r="I37" s="526"/>
      <c r="J37" s="526"/>
      <c r="K37" s="526" t="s">
        <v>38</v>
      </c>
      <c r="L37" s="526"/>
      <c r="M37" s="526"/>
      <c r="N37" s="526"/>
      <c r="O37" s="526" t="s">
        <v>39</v>
      </c>
      <c r="P37" s="526"/>
      <c r="Q37" s="526"/>
      <c r="R37" s="526"/>
      <c r="S37" s="526" t="s">
        <v>40</v>
      </c>
      <c r="T37" s="526"/>
      <c r="U37" s="526"/>
      <c r="V37" s="526"/>
      <c r="W37" s="526" t="s">
        <v>41</v>
      </c>
      <c r="X37" s="526"/>
      <c r="Y37" s="526"/>
      <c r="Z37" s="526"/>
    </row>
    <row r="38" spans="1:26" ht="11.25" customHeight="1">
      <c r="A38" s="537" t="s">
        <v>42</v>
      </c>
      <c r="B38" s="61" t="s">
        <v>7</v>
      </c>
      <c r="C38" s="521">
        <f>G38+K38+O38+S38+W38</f>
        <v>6</v>
      </c>
      <c r="D38" s="522">
        <f>IF(C46=0,0,C38/C46)</f>
        <v>0.1111111111111111</v>
      </c>
      <c r="E38" s="527">
        <f>C38+C40</f>
        <v>25</v>
      </c>
      <c r="F38" s="522">
        <f>IF(E38=0,0,E38/C46)</f>
        <v>0.46296296296296297</v>
      </c>
      <c r="G38" s="527">
        <f>'Dati A'!AJ17</f>
        <v>1</v>
      </c>
      <c r="H38" s="520">
        <f>IF(G38=0,0,G38/G46)</f>
        <v>0.041666666666666664</v>
      </c>
      <c r="I38" s="525">
        <f>G38+G40</f>
        <v>13</v>
      </c>
      <c r="J38" s="520">
        <f>IF(I38=0,0,I38/G46)</f>
        <v>0.5416666666666666</v>
      </c>
      <c r="K38" s="525">
        <f>'Dati A'!AK17</f>
        <v>4</v>
      </c>
      <c r="L38" s="520">
        <f>IF(K38=0,0,K38/K46)</f>
        <v>0.2</v>
      </c>
      <c r="M38" s="525">
        <f>K38+K40</f>
        <v>9</v>
      </c>
      <c r="N38" s="520">
        <f>IF(M38=0,0,M38/K46)</f>
        <v>0.45</v>
      </c>
      <c r="O38" s="525">
        <f>'Dati A'!AL17</f>
        <v>1</v>
      </c>
      <c r="P38" s="520">
        <f>IF(O38=0,0,O38/O46)</f>
        <v>0.1</v>
      </c>
      <c r="Q38" s="525">
        <f>O38+O40</f>
        <v>3</v>
      </c>
      <c r="R38" s="520">
        <f>IF(Q38=0,0,Q38/O46)</f>
        <v>0.3</v>
      </c>
      <c r="S38" s="525">
        <f>'Dati A'!AM17</f>
        <v>0</v>
      </c>
      <c r="T38" s="520">
        <f>IF(S38=0,0,S38/S46)</f>
        <v>0</v>
      </c>
      <c r="U38" s="525">
        <f>S38+S40</f>
        <v>0</v>
      </c>
      <c r="V38" s="520">
        <f>IF(U38=0,0,U38/S46)</f>
        <v>0</v>
      </c>
      <c r="W38" s="525">
        <f>'Dati A'!AN17</f>
        <v>0</v>
      </c>
      <c r="X38" s="520">
        <f>IF(W38=0,0,W38/W46)</f>
        <v>0</v>
      </c>
      <c r="Y38" s="525">
        <f>W38+W40</f>
        <v>0</v>
      </c>
      <c r="Z38" s="520">
        <f>IF(Y38=0,0,Y38/W46)</f>
        <v>0</v>
      </c>
    </row>
    <row r="39" spans="1:26" ht="11.25" customHeight="1">
      <c r="A39" s="538"/>
      <c r="B39" s="55" t="s">
        <v>13</v>
      </c>
      <c r="C39" s="521"/>
      <c r="D39" s="522"/>
      <c r="E39" s="527"/>
      <c r="F39" s="522"/>
      <c r="G39" s="527"/>
      <c r="H39" s="520"/>
      <c r="I39" s="525"/>
      <c r="J39" s="520"/>
      <c r="K39" s="525"/>
      <c r="L39" s="520"/>
      <c r="M39" s="525"/>
      <c r="N39" s="520"/>
      <c r="O39" s="525"/>
      <c r="P39" s="520"/>
      <c r="Q39" s="525"/>
      <c r="R39" s="520"/>
      <c r="S39" s="525"/>
      <c r="T39" s="520"/>
      <c r="U39" s="525"/>
      <c r="V39" s="520"/>
      <c r="W39" s="525"/>
      <c r="X39" s="520"/>
      <c r="Y39" s="525"/>
      <c r="Z39" s="520"/>
    </row>
    <row r="40" spans="1:26" ht="11.25" customHeight="1">
      <c r="A40" s="538"/>
      <c r="B40" s="61" t="s">
        <v>9</v>
      </c>
      <c r="C40" s="521">
        <f>G40+K40+O40+S40+W40</f>
        <v>19</v>
      </c>
      <c r="D40" s="522">
        <f>IF(C46=0,0,C40/C46)</f>
        <v>0.35185185185185186</v>
      </c>
      <c r="E40" s="527"/>
      <c r="F40" s="522"/>
      <c r="G40" s="523">
        <f>'Dati A'!AJ18</f>
        <v>12</v>
      </c>
      <c r="H40" s="520">
        <f>IF(G40=0,0,G40/G46)</f>
        <v>0.5</v>
      </c>
      <c r="I40" s="525"/>
      <c r="J40" s="520"/>
      <c r="K40" s="525">
        <f>'Dati A'!AK18</f>
        <v>5</v>
      </c>
      <c r="L40" s="520">
        <f>IF(K40=0,0,K40/K46)</f>
        <v>0.25</v>
      </c>
      <c r="M40" s="525"/>
      <c r="N40" s="520"/>
      <c r="O40" s="525">
        <f>'Dati A'!AL18</f>
        <v>2</v>
      </c>
      <c r="P40" s="520">
        <f>IF(O40=0,0,O40/O46)</f>
        <v>0.2</v>
      </c>
      <c r="Q40" s="525"/>
      <c r="R40" s="520"/>
      <c r="S40" s="525">
        <f>'Dati A'!AM18</f>
        <v>0</v>
      </c>
      <c r="T40" s="520">
        <f>IF(S40=0,0,S40/S46)</f>
        <v>0</v>
      </c>
      <c r="U40" s="525"/>
      <c r="V40" s="520"/>
      <c r="W40" s="525">
        <f>'Dati A'!AN18</f>
        <v>0</v>
      </c>
      <c r="X40" s="520">
        <f>IF(W40=0,0,W40/W46)</f>
        <v>0</v>
      </c>
      <c r="Y40" s="525"/>
      <c r="Z40" s="520"/>
    </row>
    <row r="41" spans="1:26" ht="11.25" customHeight="1">
      <c r="A41" s="539"/>
      <c r="B41" s="55" t="s">
        <v>25</v>
      </c>
      <c r="C41" s="521"/>
      <c r="D41" s="522"/>
      <c r="E41" s="527"/>
      <c r="F41" s="522"/>
      <c r="G41" s="524"/>
      <c r="H41" s="520"/>
      <c r="I41" s="525"/>
      <c r="J41" s="520"/>
      <c r="K41" s="525"/>
      <c r="L41" s="520"/>
      <c r="M41" s="525"/>
      <c r="N41" s="520"/>
      <c r="O41" s="525"/>
      <c r="P41" s="520"/>
      <c r="Q41" s="525"/>
      <c r="R41" s="520"/>
      <c r="S41" s="525"/>
      <c r="T41" s="520"/>
      <c r="U41" s="525"/>
      <c r="V41" s="520"/>
      <c r="W41" s="525"/>
      <c r="X41" s="520"/>
      <c r="Y41" s="525"/>
      <c r="Z41" s="520"/>
    </row>
    <row r="42" spans="1:26" ht="11.25" customHeight="1">
      <c r="A42" s="535" t="s">
        <v>43</v>
      </c>
      <c r="B42" s="62" t="s">
        <v>10</v>
      </c>
      <c r="C42" s="514">
        <f>G42+K42+O42+S42+W42</f>
        <v>20</v>
      </c>
      <c r="D42" s="515">
        <f>IF(C46=0,0,C42/C46)</f>
        <v>0.37037037037037035</v>
      </c>
      <c r="E42" s="516">
        <f>C42+C44</f>
        <v>29</v>
      </c>
      <c r="F42" s="515">
        <f>IF(E42=0,0,E42/C46)</f>
        <v>0.5370370370370371</v>
      </c>
      <c r="G42" s="512">
        <f>'Dati A'!AJ19</f>
        <v>8</v>
      </c>
      <c r="H42" s="511">
        <f>IF(G42=0,0,G42/G46)</f>
        <v>0.3333333333333333</v>
      </c>
      <c r="I42" s="510">
        <f>G42+G44</f>
        <v>11</v>
      </c>
      <c r="J42" s="511">
        <f>IF(I42=0,0,I42/G46)</f>
        <v>0.4583333333333333</v>
      </c>
      <c r="K42" s="510">
        <f>'Dati A'!AK19</f>
        <v>6</v>
      </c>
      <c r="L42" s="511">
        <f>IF(K42=0,0,K42/K46)</f>
        <v>0.3</v>
      </c>
      <c r="M42" s="510">
        <f>K42+K44</f>
        <v>11</v>
      </c>
      <c r="N42" s="511">
        <f>IF(M42=0,0,M42/K46)</f>
        <v>0.55</v>
      </c>
      <c r="O42" s="510">
        <f>'Dati A'!AL19</f>
        <v>6</v>
      </c>
      <c r="P42" s="511">
        <f>IF(O42=0,0,O42/O46)</f>
        <v>0.6</v>
      </c>
      <c r="Q42" s="510">
        <f>O42+O44</f>
        <v>7</v>
      </c>
      <c r="R42" s="511">
        <f>IF(Q42=0,0,Q42/O46)</f>
        <v>0.7</v>
      </c>
      <c r="S42" s="510">
        <f>'Dati A'!AM19</f>
        <v>0</v>
      </c>
      <c r="T42" s="511">
        <f>IF(S42=0,0,S42/S46)</f>
        <v>0</v>
      </c>
      <c r="U42" s="510">
        <f>S42+S44</f>
        <v>0</v>
      </c>
      <c r="V42" s="511">
        <f>IF(U42=0,0,U42/S46)</f>
        <v>0</v>
      </c>
      <c r="W42" s="510">
        <f>'Dati A'!AN19</f>
        <v>0</v>
      </c>
      <c r="X42" s="511">
        <f>IF(W42=0,0,W42/W46)</f>
        <v>0</v>
      </c>
      <c r="Y42" s="510">
        <f>W42+W44</f>
        <v>0</v>
      </c>
      <c r="Z42" s="511">
        <f>IF(Y42=0,0,Y42/W46)</f>
        <v>0</v>
      </c>
    </row>
    <row r="43" spans="1:26" ht="11.25" customHeight="1">
      <c r="A43" s="535"/>
      <c r="B43" s="57" t="s">
        <v>26</v>
      </c>
      <c r="C43" s="514"/>
      <c r="D43" s="515"/>
      <c r="E43" s="516"/>
      <c r="F43" s="515"/>
      <c r="G43" s="513"/>
      <c r="H43" s="511"/>
      <c r="I43" s="510"/>
      <c r="J43" s="511"/>
      <c r="K43" s="510"/>
      <c r="L43" s="511"/>
      <c r="M43" s="510"/>
      <c r="N43" s="511"/>
      <c r="O43" s="510"/>
      <c r="P43" s="511"/>
      <c r="Q43" s="510"/>
      <c r="R43" s="511"/>
      <c r="S43" s="510"/>
      <c r="T43" s="511"/>
      <c r="U43" s="510"/>
      <c r="V43" s="511"/>
      <c r="W43" s="510"/>
      <c r="X43" s="511"/>
      <c r="Y43" s="510"/>
      <c r="Z43" s="511"/>
    </row>
    <row r="44" spans="1:26" ht="11.25" customHeight="1">
      <c r="A44" s="535"/>
      <c r="B44" s="62" t="s">
        <v>15</v>
      </c>
      <c r="C44" s="514">
        <f>G44+K44+O44+S44+W44</f>
        <v>9</v>
      </c>
      <c r="D44" s="515">
        <f>IF(C46=0,0,C44/C46)</f>
        <v>0.16666666666666666</v>
      </c>
      <c r="E44" s="516"/>
      <c r="F44" s="515"/>
      <c r="G44" s="512">
        <f>'Dati A'!AJ20</f>
        <v>3</v>
      </c>
      <c r="H44" s="511">
        <f>IF(G44=0,0,G44/G46)</f>
        <v>0.125</v>
      </c>
      <c r="I44" s="510"/>
      <c r="J44" s="511"/>
      <c r="K44" s="510">
        <f>'Dati A'!AK20</f>
        <v>5</v>
      </c>
      <c r="L44" s="511">
        <f>IF(K44=0,0,K44/K46)</f>
        <v>0.25</v>
      </c>
      <c r="M44" s="510"/>
      <c r="N44" s="511"/>
      <c r="O44" s="510">
        <f>'Dati A'!AL20</f>
        <v>1</v>
      </c>
      <c r="P44" s="511">
        <f>IF(O44=0,0,O44/O46)</f>
        <v>0.1</v>
      </c>
      <c r="Q44" s="510"/>
      <c r="R44" s="511"/>
      <c r="S44" s="510">
        <f>'Dati A'!AM20</f>
        <v>0</v>
      </c>
      <c r="T44" s="511">
        <f>IF(S44=0,0,S44/S46)</f>
        <v>0</v>
      </c>
      <c r="U44" s="510"/>
      <c r="V44" s="511"/>
      <c r="W44" s="510">
        <f>'Dati A'!AN20</f>
        <v>0</v>
      </c>
      <c r="X44" s="511">
        <f>IF(W44=0,0,W44/W46)</f>
        <v>0</v>
      </c>
      <c r="Y44" s="510"/>
      <c r="Z44" s="511"/>
    </row>
    <row r="45" spans="1:26" ht="11.25" customHeight="1" thickBot="1">
      <c r="A45" s="536"/>
      <c r="B45" s="57" t="s">
        <v>27</v>
      </c>
      <c r="C45" s="519"/>
      <c r="D45" s="518"/>
      <c r="E45" s="517"/>
      <c r="F45" s="518"/>
      <c r="G45" s="513"/>
      <c r="H45" s="511"/>
      <c r="I45" s="510"/>
      <c r="J45" s="511"/>
      <c r="K45" s="510"/>
      <c r="L45" s="511"/>
      <c r="M45" s="510"/>
      <c r="N45" s="511"/>
      <c r="O45" s="510"/>
      <c r="P45" s="511"/>
      <c r="Q45" s="510"/>
      <c r="R45" s="511"/>
      <c r="S45" s="510"/>
      <c r="T45" s="511"/>
      <c r="U45" s="510"/>
      <c r="V45" s="511"/>
      <c r="W45" s="510"/>
      <c r="X45" s="511"/>
      <c r="Y45" s="510"/>
      <c r="Z45" s="511"/>
    </row>
    <row r="46" spans="3:26" ht="11.25" customHeight="1">
      <c r="C46" s="52">
        <f>SUM(C38:C45)</f>
        <v>54</v>
      </c>
      <c r="D46" s="52"/>
      <c r="E46" s="52"/>
      <c r="F46" s="52"/>
      <c r="G46" s="52">
        <f>SUM(G38:G45)</f>
        <v>24</v>
      </c>
      <c r="H46" s="52"/>
      <c r="I46" s="52"/>
      <c r="J46" s="52"/>
      <c r="K46" s="52">
        <f>SUM(K38:K45)</f>
        <v>20</v>
      </c>
      <c r="L46" s="52"/>
      <c r="M46" s="52"/>
      <c r="N46" s="52"/>
      <c r="O46" s="52">
        <f>SUM(O38:O45)</f>
        <v>10</v>
      </c>
      <c r="P46" s="52"/>
      <c r="Q46" s="52"/>
      <c r="R46" s="52"/>
      <c r="S46" s="52">
        <f>SUM(S38:S45)</f>
        <v>0</v>
      </c>
      <c r="T46" s="52"/>
      <c r="U46" s="52"/>
      <c r="V46" s="52"/>
      <c r="W46" s="52">
        <f>SUM(W38:W45)</f>
        <v>0</v>
      </c>
      <c r="X46" s="52"/>
      <c r="Y46" s="52"/>
      <c r="Z46" s="52"/>
    </row>
  </sheetData>
  <sheetProtection password="F4DA" sheet="1" objects="1" scenarios="1"/>
  <mergeCells count="325">
    <mergeCell ref="T22:T23"/>
    <mergeCell ref="X20:X21"/>
    <mergeCell ref="Y20:Y23"/>
    <mergeCell ref="Z20:Z23"/>
    <mergeCell ref="X22:X23"/>
    <mergeCell ref="P20:P21"/>
    <mergeCell ref="Q20:Q23"/>
    <mergeCell ref="R20:R23"/>
    <mergeCell ref="P22:P23"/>
    <mergeCell ref="L20:L21"/>
    <mergeCell ref="M20:M23"/>
    <mergeCell ref="N20:N23"/>
    <mergeCell ref="L22:L23"/>
    <mergeCell ref="A1:Z2"/>
    <mergeCell ref="A27:A30"/>
    <mergeCell ref="A31:A34"/>
    <mergeCell ref="A38:A41"/>
    <mergeCell ref="E9:E12"/>
    <mergeCell ref="C15:D15"/>
    <mergeCell ref="E15:F15"/>
    <mergeCell ref="C11:C12"/>
    <mergeCell ref="C9:C10"/>
    <mergeCell ref="D9:D10"/>
    <mergeCell ref="A42:A45"/>
    <mergeCell ref="A5:A8"/>
    <mergeCell ref="A9:A12"/>
    <mergeCell ref="A16:A19"/>
    <mergeCell ref="A20:A23"/>
    <mergeCell ref="D11:D12"/>
    <mergeCell ref="F9:F12"/>
    <mergeCell ref="G5:G6"/>
    <mergeCell ref="G7:G8"/>
    <mergeCell ref="G9:G10"/>
    <mergeCell ref="G11:G12"/>
    <mergeCell ref="I9:I12"/>
    <mergeCell ref="J5:J8"/>
    <mergeCell ref="J9:J12"/>
    <mergeCell ref="H5:H6"/>
    <mergeCell ref="H7:H8"/>
    <mergeCell ref="H9:H10"/>
    <mergeCell ref="H11:H12"/>
    <mergeCell ref="K5:K6"/>
    <mergeCell ref="L5:L6"/>
    <mergeCell ref="M5:M8"/>
    <mergeCell ref="N5:N8"/>
    <mergeCell ref="K7:K8"/>
    <mergeCell ref="L7:L8"/>
    <mergeCell ref="K9:K10"/>
    <mergeCell ref="L9:L10"/>
    <mergeCell ref="M9:M12"/>
    <mergeCell ref="N9:N12"/>
    <mergeCell ref="K11:K12"/>
    <mergeCell ref="L11:L12"/>
    <mergeCell ref="O5:O6"/>
    <mergeCell ref="P5:P6"/>
    <mergeCell ref="Q5:Q8"/>
    <mergeCell ref="R5:R8"/>
    <mergeCell ref="O7:O8"/>
    <mergeCell ref="P7:P8"/>
    <mergeCell ref="O9:O10"/>
    <mergeCell ref="P9:P10"/>
    <mergeCell ref="Q9:Q12"/>
    <mergeCell ref="R9:R12"/>
    <mergeCell ref="O11:O12"/>
    <mergeCell ref="P11:P12"/>
    <mergeCell ref="S5:S6"/>
    <mergeCell ref="T5:T6"/>
    <mergeCell ref="U5:U8"/>
    <mergeCell ref="V5:V8"/>
    <mergeCell ref="S7:S8"/>
    <mergeCell ref="T7:T8"/>
    <mergeCell ref="S9:S10"/>
    <mergeCell ref="T9:T10"/>
    <mergeCell ref="U9:U12"/>
    <mergeCell ref="V9:V12"/>
    <mergeCell ref="S11:S12"/>
    <mergeCell ref="T11:T12"/>
    <mergeCell ref="W5:W6"/>
    <mergeCell ref="X5:X6"/>
    <mergeCell ref="Y5:Y8"/>
    <mergeCell ref="Z5:Z8"/>
    <mergeCell ref="W7:W8"/>
    <mergeCell ref="X7:X8"/>
    <mergeCell ref="W9:W10"/>
    <mergeCell ref="X9:X10"/>
    <mergeCell ref="Y9:Y12"/>
    <mergeCell ref="Z9:Z12"/>
    <mergeCell ref="W11:W12"/>
    <mergeCell ref="X11:X12"/>
    <mergeCell ref="C4:D4"/>
    <mergeCell ref="E4:F4"/>
    <mergeCell ref="G4:J4"/>
    <mergeCell ref="D5:D6"/>
    <mergeCell ref="I5:I8"/>
    <mergeCell ref="F5:F8"/>
    <mergeCell ref="E5:E8"/>
    <mergeCell ref="C5:C6"/>
    <mergeCell ref="C7:C8"/>
    <mergeCell ref="D7:D8"/>
    <mergeCell ref="K4:N4"/>
    <mergeCell ref="O4:R4"/>
    <mergeCell ref="S4:V4"/>
    <mergeCell ref="W4:Z4"/>
    <mergeCell ref="G15:J15"/>
    <mergeCell ref="K15:N15"/>
    <mergeCell ref="O15:R15"/>
    <mergeCell ref="S15:V15"/>
    <mergeCell ref="W15:Z15"/>
    <mergeCell ref="C16:C17"/>
    <mergeCell ref="D16:D17"/>
    <mergeCell ref="E16:E19"/>
    <mergeCell ref="F16:F19"/>
    <mergeCell ref="G16:G17"/>
    <mergeCell ref="H16:H17"/>
    <mergeCell ref="I16:I19"/>
    <mergeCell ref="J16:J19"/>
    <mergeCell ref="K16:K17"/>
    <mergeCell ref="L16:L17"/>
    <mergeCell ref="M16:M19"/>
    <mergeCell ref="N16:N19"/>
    <mergeCell ref="O16:O17"/>
    <mergeCell ref="P16:P17"/>
    <mergeCell ref="Q16:Q19"/>
    <mergeCell ref="R16:R19"/>
    <mergeCell ref="S16:S17"/>
    <mergeCell ref="P18:P19"/>
    <mergeCell ref="S18:S19"/>
    <mergeCell ref="T16:T17"/>
    <mergeCell ref="U16:U19"/>
    <mergeCell ref="V16:V19"/>
    <mergeCell ref="W16:W17"/>
    <mergeCell ref="T18:T19"/>
    <mergeCell ref="W18:W19"/>
    <mergeCell ref="X16:X17"/>
    <mergeCell ref="Y16:Y19"/>
    <mergeCell ref="Z16:Z19"/>
    <mergeCell ref="C18:C19"/>
    <mergeCell ref="D18:D19"/>
    <mergeCell ref="G18:G19"/>
    <mergeCell ref="H18:H19"/>
    <mergeCell ref="K18:K19"/>
    <mergeCell ref="L18:L19"/>
    <mergeCell ref="O18:O19"/>
    <mergeCell ref="C20:C21"/>
    <mergeCell ref="G20:G21"/>
    <mergeCell ref="K20:K21"/>
    <mergeCell ref="W20:W21"/>
    <mergeCell ref="S20:S21"/>
    <mergeCell ref="O20:O21"/>
    <mergeCell ref="D20:D21"/>
    <mergeCell ref="H20:H21"/>
    <mergeCell ref="I20:I23"/>
    <mergeCell ref="J20:J23"/>
    <mergeCell ref="T29:T30"/>
    <mergeCell ref="X18:X19"/>
    <mergeCell ref="W29:W30"/>
    <mergeCell ref="X29:X30"/>
    <mergeCell ref="S26:V26"/>
    <mergeCell ref="W26:Z26"/>
    <mergeCell ref="S22:S23"/>
    <mergeCell ref="T20:T21"/>
    <mergeCell ref="U20:U23"/>
    <mergeCell ref="V20:V23"/>
    <mergeCell ref="Y27:Y30"/>
    <mergeCell ref="Z27:Z30"/>
    <mergeCell ref="X27:X28"/>
    <mergeCell ref="P27:P28"/>
    <mergeCell ref="Q27:Q30"/>
    <mergeCell ref="R27:R30"/>
    <mergeCell ref="S27:S28"/>
    <mergeCell ref="P29:P30"/>
    <mergeCell ref="T27:T28"/>
    <mergeCell ref="S29:S30"/>
    <mergeCell ref="M27:M30"/>
    <mergeCell ref="N27:N30"/>
    <mergeCell ref="G27:G28"/>
    <mergeCell ref="H27:H28"/>
    <mergeCell ref="I27:I30"/>
    <mergeCell ref="J27:J30"/>
    <mergeCell ref="O27:O28"/>
    <mergeCell ref="C27:C28"/>
    <mergeCell ref="D27:D28"/>
    <mergeCell ref="E27:E30"/>
    <mergeCell ref="F27:F30"/>
    <mergeCell ref="K29:K30"/>
    <mergeCell ref="L29:L30"/>
    <mergeCell ref="O29:O30"/>
    <mergeCell ref="K27:K28"/>
    <mergeCell ref="L27:L28"/>
    <mergeCell ref="O26:R26"/>
    <mergeCell ref="W22:W23"/>
    <mergeCell ref="E26:F26"/>
    <mergeCell ref="G26:J26"/>
    <mergeCell ref="K26:N26"/>
    <mergeCell ref="G22:G23"/>
    <mergeCell ref="K22:K23"/>
    <mergeCell ref="E20:E23"/>
    <mergeCell ref="F20:F23"/>
    <mergeCell ref="H22:H23"/>
    <mergeCell ref="C22:C23"/>
    <mergeCell ref="U27:U30"/>
    <mergeCell ref="V27:V30"/>
    <mergeCell ref="W27:W28"/>
    <mergeCell ref="O22:O23"/>
    <mergeCell ref="C26:D26"/>
    <mergeCell ref="C29:C30"/>
    <mergeCell ref="D29:D30"/>
    <mergeCell ref="G29:G30"/>
    <mergeCell ref="H29:H30"/>
    <mergeCell ref="C31:C32"/>
    <mergeCell ref="D31:D32"/>
    <mergeCell ref="E31:E34"/>
    <mergeCell ref="F31:F34"/>
    <mergeCell ref="C33:C34"/>
    <mergeCell ref="D33:D34"/>
    <mergeCell ref="G31:G32"/>
    <mergeCell ref="H31:H32"/>
    <mergeCell ref="I31:I34"/>
    <mergeCell ref="J31:J34"/>
    <mergeCell ref="G33:G34"/>
    <mergeCell ref="H33:H34"/>
    <mergeCell ref="K31:K32"/>
    <mergeCell ref="L31:L32"/>
    <mergeCell ref="M31:M34"/>
    <mergeCell ref="N31:N34"/>
    <mergeCell ref="K33:K34"/>
    <mergeCell ref="L33:L34"/>
    <mergeCell ref="O31:O32"/>
    <mergeCell ref="P31:P32"/>
    <mergeCell ref="Q31:Q34"/>
    <mergeCell ref="R31:R34"/>
    <mergeCell ref="O33:O34"/>
    <mergeCell ref="P33:P34"/>
    <mergeCell ref="S31:S32"/>
    <mergeCell ref="T31:T32"/>
    <mergeCell ref="U31:U34"/>
    <mergeCell ref="V31:V34"/>
    <mergeCell ref="S33:S34"/>
    <mergeCell ref="T33:T34"/>
    <mergeCell ref="W31:W32"/>
    <mergeCell ref="X31:X32"/>
    <mergeCell ref="Y31:Y34"/>
    <mergeCell ref="Z31:Z34"/>
    <mergeCell ref="W33:W34"/>
    <mergeCell ref="X33:X34"/>
    <mergeCell ref="C37:D37"/>
    <mergeCell ref="E37:F37"/>
    <mergeCell ref="G37:J37"/>
    <mergeCell ref="K37:N37"/>
    <mergeCell ref="O37:R37"/>
    <mergeCell ref="S37:V37"/>
    <mergeCell ref="W37:Z37"/>
    <mergeCell ref="C38:C39"/>
    <mergeCell ref="D38:D39"/>
    <mergeCell ref="E38:E41"/>
    <mergeCell ref="F38:F41"/>
    <mergeCell ref="G38:G39"/>
    <mergeCell ref="H38:H39"/>
    <mergeCell ref="I38:I41"/>
    <mergeCell ref="J38:J41"/>
    <mergeCell ref="K38:K39"/>
    <mergeCell ref="L38:L39"/>
    <mergeCell ref="M38:M41"/>
    <mergeCell ref="N38:N41"/>
    <mergeCell ref="O38:O39"/>
    <mergeCell ref="P38:P39"/>
    <mergeCell ref="Q38:Q41"/>
    <mergeCell ref="R38:R41"/>
    <mergeCell ref="S38:S39"/>
    <mergeCell ref="T38:T39"/>
    <mergeCell ref="U38:U41"/>
    <mergeCell ref="T40:T41"/>
    <mergeCell ref="V38:V41"/>
    <mergeCell ref="W38:W39"/>
    <mergeCell ref="X38:X39"/>
    <mergeCell ref="Y38:Y41"/>
    <mergeCell ref="W40:W41"/>
    <mergeCell ref="X40:X41"/>
    <mergeCell ref="Z38:Z41"/>
    <mergeCell ref="C40:C41"/>
    <mergeCell ref="D40:D41"/>
    <mergeCell ref="G40:G41"/>
    <mergeCell ref="H40:H41"/>
    <mergeCell ref="K40:K41"/>
    <mergeCell ref="L40:L41"/>
    <mergeCell ref="O40:O41"/>
    <mergeCell ref="P40:P41"/>
    <mergeCell ref="S40:S41"/>
    <mergeCell ref="C42:C43"/>
    <mergeCell ref="D42:D43"/>
    <mergeCell ref="E42:E45"/>
    <mergeCell ref="F42:F45"/>
    <mergeCell ref="C44:C45"/>
    <mergeCell ref="D44:D45"/>
    <mergeCell ref="G42:G43"/>
    <mergeCell ref="H42:H43"/>
    <mergeCell ref="I42:I45"/>
    <mergeCell ref="J42:J45"/>
    <mergeCell ref="G44:G45"/>
    <mergeCell ref="H44:H45"/>
    <mergeCell ref="K42:K43"/>
    <mergeCell ref="L42:L43"/>
    <mergeCell ref="M42:M45"/>
    <mergeCell ref="N42:N45"/>
    <mergeCell ref="K44:K45"/>
    <mergeCell ref="L44:L45"/>
    <mergeCell ref="Z42:Z45"/>
    <mergeCell ref="W44:W45"/>
    <mergeCell ref="X44:X45"/>
    <mergeCell ref="S42:S43"/>
    <mergeCell ref="T42:T43"/>
    <mergeCell ref="U42:U45"/>
    <mergeCell ref="V42:V45"/>
    <mergeCell ref="S44:S45"/>
    <mergeCell ref="T44:T45"/>
    <mergeCell ref="D22:D23"/>
    <mergeCell ref="W42:W43"/>
    <mergeCell ref="X42:X43"/>
    <mergeCell ref="Y42:Y45"/>
    <mergeCell ref="O42:O43"/>
    <mergeCell ref="P42:P43"/>
    <mergeCell ref="Q42:Q45"/>
    <mergeCell ref="R42:R45"/>
    <mergeCell ref="O44:O45"/>
    <mergeCell ref="P44:P45"/>
  </mergeCells>
  <printOptions/>
  <pageMargins left="0.5905511811023623" right="0.5905511811023623" top="0.3937007874015748" bottom="0.3937007874015748" header="0" footer="0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3">
    <tabColor indexed="14"/>
  </sheetPr>
  <dimension ref="A1:Z46"/>
  <sheetViews>
    <sheetView workbookViewId="0" topLeftCell="A1">
      <selection activeCell="D13" sqref="D13:D14"/>
    </sheetView>
  </sheetViews>
  <sheetFormatPr defaultColWidth="9.140625" defaultRowHeight="11.25" customHeight="1"/>
  <cols>
    <col min="1" max="1" width="3.00390625" style="50" bestFit="1" customWidth="1"/>
    <col min="2" max="2" width="16.57421875" style="51" customWidth="1"/>
    <col min="3" max="3" width="3.57421875" style="50" customWidth="1"/>
    <col min="4" max="4" width="6.8515625" style="50" customWidth="1"/>
    <col min="5" max="5" width="3.57421875" style="50" customWidth="1"/>
    <col min="6" max="6" width="6.8515625" style="50" customWidth="1"/>
    <col min="7" max="7" width="2.7109375" style="50" customWidth="1"/>
    <col min="8" max="8" width="6.8515625" style="50" customWidth="1"/>
    <col min="9" max="9" width="2.7109375" style="50" customWidth="1"/>
    <col min="10" max="10" width="6.8515625" style="50" customWidth="1"/>
    <col min="11" max="11" width="2.7109375" style="50" customWidth="1"/>
    <col min="12" max="12" width="6.8515625" style="50" customWidth="1"/>
    <col min="13" max="13" width="2.7109375" style="50" customWidth="1"/>
    <col min="14" max="14" width="6.8515625" style="50" customWidth="1"/>
    <col min="15" max="15" width="2.7109375" style="50" customWidth="1"/>
    <col min="16" max="16" width="6.8515625" style="50" customWidth="1"/>
    <col min="17" max="17" width="2.7109375" style="50" customWidth="1"/>
    <col min="18" max="18" width="6.8515625" style="50" customWidth="1"/>
    <col min="19" max="19" width="2.7109375" style="50" customWidth="1"/>
    <col min="20" max="20" width="6.8515625" style="50" customWidth="1"/>
    <col min="21" max="21" width="2.7109375" style="50" customWidth="1"/>
    <col min="22" max="22" width="6.8515625" style="50" customWidth="1"/>
    <col min="23" max="23" width="2.7109375" style="50" customWidth="1"/>
    <col min="24" max="24" width="6.8515625" style="50" customWidth="1"/>
    <col min="25" max="25" width="2.7109375" style="50" customWidth="1"/>
    <col min="26" max="26" width="6.8515625" style="50" customWidth="1"/>
    <col min="27" max="16384" width="9.140625" style="50" customWidth="1"/>
  </cols>
  <sheetData>
    <row r="1" spans="1:26" ht="11.25" customHeight="1">
      <c r="A1" s="543" t="str">
        <f>'Dati part'!C16</f>
        <v>Squadra B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5"/>
    </row>
    <row r="2" spans="1:26" ht="11.25" customHeight="1" thickBot="1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8"/>
    </row>
    <row r="3" ht="11.25" customHeight="1" thickBot="1"/>
    <row r="4" spans="2:26" s="52" customFormat="1" ht="11.25" customHeight="1">
      <c r="B4" s="53" t="s">
        <v>3</v>
      </c>
      <c r="C4" s="528" t="s">
        <v>32</v>
      </c>
      <c r="D4" s="529"/>
      <c r="E4" s="530" t="s">
        <v>36</v>
      </c>
      <c r="F4" s="529"/>
      <c r="G4" s="531" t="s">
        <v>37</v>
      </c>
      <c r="H4" s="526"/>
      <c r="I4" s="526"/>
      <c r="J4" s="526"/>
      <c r="K4" s="526" t="s">
        <v>38</v>
      </c>
      <c r="L4" s="526"/>
      <c r="M4" s="526"/>
      <c r="N4" s="526"/>
      <c r="O4" s="526" t="s">
        <v>39</v>
      </c>
      <c r="P4" s="526"/>
      <c r="Q4" s="526"/>
      <c r="R4" s="526"/>
      <c r="S4" s="526" t="s">
        <v>40</v>
      </c>
      <c r="T4" s="526"/>
      <c r="U4" s="526"/>
      <c r="V4" s="526"/>
      <c r="W4" s="526" t="s">
        <v>41</v>
      </c>
      <c r="X4" s="526"/>
      <c r="Y4" s="526"/>
      <c r="Z4" s="526"/>
    </row>
    <row r="5" spans="1:26" ht="11.25" customHeight="1">
      <c r="A5" s="537" t="s">
        <v>42</v>
      </c>
      <c r="B5" s="54" t="s">
        <v>7</v>
      </c>
      <c r="C5" s="521">
        <f>G5+K5+O5+S5+W5</f>
        <v>0</v>
      </c>
      <c r="D5" s="522">
        <f>IF(C13=0,0,C5/C13)</f>
        <v>0</v>
      </c>
      <c r="E5" s="527">
        <f>C5+C7</f>
        <v>0</v>
      </c>
      <c r="F5" s="522">
        <f>IF(E5=0,0,E5/C13)</f>
        <v>0</v>
      </c>
      <c r="G5" s="527">
        <f>'Dati B'!AJ5</f>
        <v>0</v>
      </c>
      <c r="H5" s="520">
        <f>IF(G5=0,0,G5/G13)</f>
        <v>0</v>
      </c>
      <c r="I5" s="525">
        <f>G5+G7</f>
        <v>0</v>
      </c>
      <c r="J5" s="520">
        <f>IF(I5=0,0,I5/G13)</f>
        <v>0</v>
      </c>
      <c r="K5" s="525">
        <f>'Dati B'!AK5</f>
        <v>0</v>
      </c>
      <c r="L5" s="520">
        <f>IF(K5=0,0,K5/K13)</f>
        <v>0</v>
      </c>
      <c r="M5" s="525">
        <f>K5+K7</f>
        <v>0</v>
      </c>
      <c r="N5" s="520">
        <f>IF(M5=0,0,M5/K13)</f>
        <v>0</v>
      </c>
      <c r="O5" s="525">
        <f>'Dati B'!AL5</f>
        <v>0</v>
      </c>
      <c r="P5" s="520">
        <f>IF(O5=0,0,O5/O13)</f>
        <v>0</v>
      </c>
      <c r="Q5" s="525">
        <f>O5+O7</f>
        <v>0</v>
      </c>
      <c r="R5" s="520">
        <f>IF(Q5=0,0,Q5/O13)</f>
        <v>0</v>
      </c>
      <c r="S5" s="525">
        <f>'Dati B'!AM5</f>
        <v>0</v>
      </c>
      <c r="T5" s="520">
        <f>IF(S5=0,0,S5/S13)</f>
        <v>0</v>
      </c>
      <c r="U5" s="525">
        <f>S5+S7</f>
        <v>0</v>
      </c>
      <c r="V5" s="520">
        <f>IF(U5=0,0,U5/S13)</f>
        <v>0</v>
      </c>
      <c r="W5" s="525">
        <f>'Dati B'!AN5</f>
        <v>0</v>
      </c>
      <c r="X5" s="520">
        <f>IF(W5=0,0,W5/W13)</f>
        <v>0</v>
      </c>
      <c r="Y5" s="525">
        <f>W5+W7</f>
        <v>0</v>
      </c>
      <c r="Z5" s="520">
        <f>IF(Y5=0,0,Y5/W13)</f>
        <v>0</v>
      </c>
    </row>
    <row r="6" spans="1:26" ht="11.25" customHeight="1">
      <c r="A6" s="538"/>
      <c r="B6" s="55" t="s">
        <v>8</v>
      </c>
      <c r="C6" s="521"/>
      <c r="D6" s="522"/>
      <c r="E6" s="527"/>
      <c r="F6" s="522"/>
      <c r="G6" s="527"/>
      <c r="H6" s="520"/>
      <c r="I6" s="525"/>
      <c r="J6" s="520"/>
      <c r="K6" s="525"/>
      <c r="L6" s="520"/>
      <c r="M6" s="525"/>
      <c r="N6" s="520"/>
      <c r="O6" s="525"/>
      <c r="P6" s="520"/>
      <c r="Q6" s="525"/>
      <c r="R6" s="520"/>
      <c r="S6" s="525"/>
      <c r="T6" s="520"/>
      <c r="U6" s="525"/>
      <c r="V6" s="520"/>
      <c r="W6" s="525"/>
      <c r="X6" s="520"/>
      <c r="Y6" s="525"/>
      <c r="Z6" s="520"/>
    </row>
    <row r="7" spans="1:26" ht="11.25" customHeight="1">
      <c r="A7" s="538"/>
      <c r="B7" s="54" t="s">
        <v>9</v>
      </c>
      <c r="C7" s="521">
        <f>G7+K7+O7+S7+W7</f>
        <v>0</v>
      </c>
      <c r="D7" s="522">
        <f>IF(C13=0,0,C7/C13)</f>
        <v>0</v>
      </c>
      <c r="E7" s="527"/>
      <c r="F7" s="522"/>
      <c r="G7" s="523">
        <f>'Dati B'!AJ6</f>
        <v>0</v>
      </c>
      <c r="H7" s="520">
        <f>IF(G7=0,0,G7/G13)</f>
        <v>0</v>
      </c>
      <c r="I7" s="525"/>
      <c r="J7" s="520"/>
      <c r="K7" s="525">
        <f>'Dati B'!AK6</f>
        <v>0</v>
      </c>
      <c r="L7" s="520">
        <f>IF(K7=0,0,K7/K13)</f>
        <v>0</v>
      </c>
      <c r="M7" s="525"/>
      <c r="N7" s="520"/>
      <c r="O7" s="525">
        <f>'Dati B'!AL6</f>
        <v>0</v>
      </c>
      <c r="P7" s="520">
        <f>IF(O7=0,0,O7/O13)</f>
        <v>0</v>
      </c>
      <c r="Q7" s="525"/>
      <c r="R7" s="520"/>
      <c r="S7" s="525">
        <f>'Dati B'!AM6</f>
        <v>0</v>
      </c>
      <c r="T7" s="520">
        <f>IF(S7=0,0,S7/S13)</f>
        <v>0</v>
      </c>
      <c r="U7" s="525"/>
      <c r="V7" s="520"/>
      <c r="W7" s="525">
        <f>'Dati B'!AN6</f>
        <v>0</v>
      </c>
      <c r="X7" s="520">
        <f>IF(W7=0,0,W7/W13)</f>
        <v>0</v>
      </c>
      <c r="Y7" s="525"/>
      <c r="Z7" s="520"/>
    </row>
    <row r="8" spans="1:26" ht="11.25" customHeight="1">
      <c r="A8" s="539"/>
      <c r="B8" s="55" t="s">
        <v>29</v>
      </c>
      <c r="C8" s="521"/>
      <c r="D8" s="522"/>
      <c r="E8" s="527"/>
      <c r="F8" s="522"/>
      <c r="G8" s="524"/>
      <c r="H8" s="520"/>
      <c r="I8" s="525"/>
      <c r="J8" s="520"/>
      <c r="K8" s="525"/>
      <c r="L8" s="520"/>
      <c r="M8" s="525"/>
      <c r="N8" s="520"/>
      <c r="O8" s="525"/>
      <c r="P8" s="520"/>
      <c r="Q8" s="525"/>
      <c r="R8" s="520"/>
      <c r="S8" s="525"/>
      <c r="T8" s="520"/>
      <c r="U8" s="525"/>
      <c r="V8" s="520"/>
      <c r="W8" s="525"/>
      <c r="X8" s="520"/>
      <c r="Y8" s="525"/>
      <c r="Z8" s="520"/>
    </row>
    <row r="9" spans="1:26" ht="11.25" customHeight="1">
      <c r="A9" s="535" t="s">
        <v>43</v>
      </c>
      <c r="B9" s="56" t="s">
        <v>10</v>
      </c>
      <c r="C9" s="514">
        <f>G9+K9+O9+S9+W9</f>
        <v>0</v>
      </c>
      <c r="D9" s="515">
        <f>IF(C13=0,0,C9/C13)</f>
        <v>0</v>
      </c>
      <c r="E9" s="516">
        <f>C9+C11</f>
        <v>0</v>
      </c>
      <c r="F9" s="515">
        <f>IF(E9=0,0,E9/C13)</f>
        <v>0</v>
      </c>
      <c r="G9" s="512">
        <f>'Dati B'!AJ7</f>
        <v>0</v>
      </c>
      <c r="H9" s="511">
        <f>IF(G9=0,0,G9/G13)</f>
        <v>0</v>
      </c>
      <c r="I9" s="510">
        <f>G9+G11</f>
        <v>0</v>
      </c>
      <c r="J9" s="511">
        <f>IF(I9=0,0,I9/G13)</f>
        <v>0</v>
      </c>
      <c r="K9" s="510">
        <f>'Dati B'!AK7</f>
        <v>0</v>
      </c>
      <c r="L9" s="511">
        <f>IF(K9=0,0,K9/K13)</f>
        <v>0</v>
      </c>
      <c r="M9" s="510">
        <f>K9+K11</f>
        <v>0</v>
      </c>
      <c r="N9" s="511">
        <f>IF(M9=0,0,M9/K13)</f>
        <v>0</v>
      </c>
      <c r="O9" s="510">
        <f>'Dati B'!AL7</f>
        <v>0</v>
      </c>
      <c r="P9" s="511">
        <f>IF(O9=0,0,O9/O13)</f>
        <v>0</v>
      </c>
      <c r="Q9" s="510">
        <f>O9+O11</f>
        <v>0</v>
      </c>
      <c r="R9" s="511">
        <f>IF(Q9=0,0,Q9/O13)</f>
        <v>0</v>
      </c>
      <c r="S9" s="510">
        <f>'Dati B'!AM7</f>
        <v>0</v>
      </c>
      <c r="T9" s="511">
        <f>IF(S9=0,0,S9/S13)</f>
        <v>0</v>
      </c>
      <c r="U9" s="510">
        <f>S9+S11</f>
        <v>0</v>
      </c>
      <c r="V9" s="511">
        <f>IF(U9=0,0,U9/S13)</f>
        <v>0</v>
      </c>
      <c r="W9" s="510">
        <f>'Dati B'!AN7</f>
        <v>0</v>
      </c>
      <c r="X9" s="511">
        <f>IF(W9=0,0,W9/W13)</f>
        <v>0</v>
      </c>
      <c r="Y9" s="510">
        <f>W9+W11</f>
        <v>0</v>
      </c>
      <c r="Z9" s="511">
        <f>IF(Y9=0,0,Y9/W13)</f>
        <v>0</v>
      </c>
    </row>
    <row r="10" spans="1:26" ht="11.25" customHeight="1">
      <c r="A10" s="535"/>
      <c r="B10" s="57" t="s">
        <v>11</v>
      </c>
      <c r="C10" s="514"/>
      <c r="D10" s="515"/>
      <c r="E10" s="516"/>
      <c r="F10" s="515"/>
      <c r="G10" s="513"/>
      <c r="H10" s="511"/>
      <c r="I10" s="510"/>
      <c r="J10" s="511"/>
      <c r="K10" s="510"/>
      <c r="L10" s="511"/>
      <c r="M10" s="510"/>
      <c r="N10" s="511"/>
      <c r="O10" s="510"/>
      <c r="P10" s="511"/>
      <c r="Q10" s="510"/>
      <c r="R10" s="511"/>
      <c r="S10" s="510"/>
      <c r="T10" s="511"/>
      <c r="U10" s="510"/>
      <c r="V10" s="511"/>
      <c r="W10" s="510"/>
      <c r="X10" s="511"/>
      <c r="Y10" s="510"/>
      <c r="Z10" s="511"/>
    </row>
    <row r="11" spans="1:26" ht="11.25" customHeight="1">
      <c r="A11" s="535"/>
      <c r="B11" s="56" t="s">
        <v>30</v>
      </c>
      <c r="C11" s="514">
        <f>G11+K11+O11+S11+W11</f>
        <v>0</v>
      </c>
      <c r="D11" s="515">
        <f>IF(C13=0,0,C11/C13)</f>
        <v>0</v>
      </c>
      <c r="E11" s="516"/>
      <c r="F11" s="515"/>
      <c r="G11" s="512">
        <f>'Dati B'!AJ8</f>
        <v>0</v>
      </c>
      <c r="H11" s="511">
        <f>IF(G11=0,0,G11/G13)</f>
        <v>0</v>
      </c>
      <c r="I11" s="510"/>
      <c r="J11" s="511"/>
      <c r="K11" s="510">
        <f>'Dati B'!AK8</f>
        <v>0</v>
      </c>
      <c r="L11" s="511">
        <f>IF(K11=0,0,K11/K13)</f>
        <v>0</v>
      </c>
      <c r="M11" s="510"/>
      <c r="N11" s="511"/>
      <c r="O11" s="510">
        <f>'Dati B'!AL8</f>
        <v>0</v>
      </c>
      <c r="P11" s="511">
        <f>IF(O11=0,0,O11/O13)</f>
        <v>0</v>
      </c>
      <c r="Q11" s="510"/>
      <c r="R11" s="511"/>
      <c r="S11" s="510">
        <f>'Dati B'!AM8</f>
        <v>0</v>
      </c>
      <c r="T11" s="511">
        <f>IF(S11=0,0,S11/S13)</f>
        <v>0</v>
      </c>
      <c r="U11" s="510"/>
      <c r="V11" s="511"/>
      <c r="W11" s="510">
        <f>'Dati B'!AN8</f>
        <v>0</v>
      </c>
      <c r="X11" s="511">
        <f>IF(W11=0,0,W11/W13)</f>
        <v>0</v>
      </c>
      <c r="Y11" s="510"/>
      <c r="Z11" s="511"/>
    </row>
    <row r="12" spans="1:26" ht="11.25" customHeight="1" thickBot="1">
      <c r="A12" s="536"/>
      <c r="B12" s="57" t="s">
        <v>28</v>
      </c>
      <c r="C12" s="519"/>
      <c r="D12" s="518"/>
      <c r="E12" s="517"/>
      <c r="F12" s="518"/>
      <c r="G12" s="513"/>
      <c r="H12" s="511"/>
      <c r="I12" s="510"/>
      <c r="J12" s="511"/>
      <c r="K12" s="510"/>
      <c r="L12" s="511"/>
      <c r="M12" s="510"/>
      <c r="N12" s="511"/>
      <c r="O12" s="510"/>
      <c r="P12" s="511"/>
      <c r="Q12" s="510"/>
      <c r="R12" s="511"/>
      <c r="S12" s="510"/>
      <c r="T12" s="511"/>
      <c r="U12" s="510"/>
      <c r="V12" s="511"/>
      <c r="W12" s="510"/>
      <c r="X12" s="511"/>
      <c r="Y12" s="510"/>
      <c r="Z12" s="511"/>
    </row>
    <row r="13" spans="1:23" s="52" customFormat="1" ht="11.25" customHeight="1">
      <c r="A13" s="58"/>
      <c r="B13" s="59"/>
      <c r="C13" s="52">
        <f>SUM(C5:C12)</f>
        <v>0</v>
      </c>
      <c r="G13" s="52">
        <f>SUM(G5:G12)</f>
        <v>0</v>
      </c>
      <c r="K13" s="52">
        <f>SUM(K5:K12)</f>
        <v>0</v>
      </c>
      <c r="O13" s="52">
        <f>SUM(O5:O12)</f>
        <v>0</v>
      </c>
      <c r="S13" s="52">
        <f>SUM(S5:S12)</f>
        <v>0</v>
      </c>
      <c r="W13" s="52">
        <f>SUM(W5:W12)</f>
        <v>0</v>
      </c>
    </row>
    <row r="14" ht="11.25" customHeight="1" thickBot="1"/>
    <row r="15" spans="2:26" ht="11.25" customHeight="1">
      <c r="B15" s="60" t="s">
        <v>4</v>
      </c>
      <c r="C15" s="528" t="s">
        <v>32</v>
      </c>
      <c r="D15" s="529"/>
      <c r="E15" s="530" t="s">
        <v>36</v>
      </c>
      <c r="F15" s="529"/>
      <c r="G15" s="531" t="s">
        <v>37</v>
      </c>
      <c r="H15" s="526"/>
      <c r="I15" s="526"/>
      <c r="J15" s="526"/>
      <c r="K15" s="526" t="s">
        <v>38</v>
      </c>
      <c r="L15" s="526"/>
      <c r="M15" s="526"/>
      <c r="N15" s="526"/>
      <c r="O15" s="526" t="s">
        <v>39</v>
      </c>
      <c r="P15" s="526"/>
      <c r="Q15" s="526"/>
      <c r="R15" s="526"/>
      <c r="S15" s="526" t="s">
        <v>40</v>
      </c>
      <c r="T15" s="526"/>
      <c r="U15" s="526"/>
      <c r="V15" s="526"/>
      <c r="W15" s="526" t="s">
        <v>41</v>
      </c>
      <c r="X15" s="526"/>
      <c r="Y15" s="526"/>
      <c r="Z15" s="526"/>
    </row>
    <row r="16" spans="1:26" ht="11.25" customHeight="1">
      <c r="A16" s="537" t="s">
        <v>42</v>
      </c>
      <c r="B16" s="54" t="s">
        <v>7</v>
      </c>
      <c r="C16" s="521">
        <f>G16+K16+O16+S16+W16</f>
        <v>0</v>
      </c>
      <c r="D16" s="522">
        <f>IF(C24=0,0,C16/C24)</f>
        <v>0</v>
      </c>
      <c r="E16" s="527">
        <f>C16+C18</f>
        <v>0</v>
      </c>
      <c r="F16" s="522">
        <f>IF(E16=0,0,E16/C24)</f>
        <v>0</v>
      </c>
      <c r="G16" s="527">
        <f>'Dati B'!AJ9</f>
        <v>0</v>
      </c>
      <c r="H16" s="520">
        <f>IF(G16=0,0,G16/G24)</f>
        <v>0</v>
      </c>
      <c r="I16" s="525">
        <f>G16+G18</f>
        <v>0</v>
      </c>
      <c r="J16" s="520">
        <f>IF(I16=0,0,I16/G24)</f>
        <v>0</v>
      </c>
      <c r="K16" s="525">
        <f>'Dati B'!AK9</f>
        <v>0</v>
      </c>
      <c r="L16" s="520">
        <f>IF(K16=0,0,K16/K24)</f>
        <v>0</v>
      </c>
      <c r="M16" s="525">
        <f>K16+K18</f>
        <v>0</v>
      </c>
      <c r="N16" s="520">
        <f>IF(M16=0,0,M16/K24)</f>
        <v>0</v>
      </c>
      <c r="O16" s="525">
        <f>'Dati B'!AL9</f>
        <v>0</v>
      </c>
      <c r="P16" s="520">
        <f>IF(O16=0,0,O16/O24)</f>
        <v>0</v>
      </c>
      <c r="Q16" s="525">
        <f>O16+O18</f>
        <v>0</v>
      </c>
      <c r="R16" s="520">
        <f>IF(Q16=0,0,Q16/O24)</f>
        <v>0</v>
      </c>
      <c r="S16" s="525">
        <f>'Dati B'!AM9</f>
        <v>0</v>
      </c>
      <c r="T16" s="520">
        <f>IF(S16=0,0,S16/S24)</f>
        <v>0</v>
      </c>
      <c r="U16" s="525">
        <f>S16+S18</f>
        <v>0</v>
      </c>
      <c r="V16" s="520">
        <f>IF(U16=0,0,U16/S24)</f>
        <v>0</v>
      </c>
      <c r="W16" s="525">
        <f>'Dati B'!AN9</f>
        <v>0</v>
      </c>
      <c r="X16" s="520">
        <f>IF(W16=0,0,W16/W24)</f>
        <v>0</v>
      </c>
      <c r="Y16" s="525">
        <f>W16+W18</f>
        <v>0</v>
      </c>
      <c r="Z16" s="520">
        <f>IF(Y16=0,0,Y16/W24)</f>
        <v>0</v>
      </c>
    </row>
    <row r="17" spans="1:26" ht="11.25" customHeight="1">
      <c r="A17" s="538"/>
      <c r="B17" s="55" t="s">
        <v>13</v>
      </c>
      <c r="C17" s="521"/>
      <c r="D17" s="522"/>
      <c r="E17" s="527"/>
      <c r="F17" s="522"/>
      <c r="G17" s="527"/>
      <c r="H17" s="520"/>
      <c r="I17" s="525"/>
      <c r="J17" s="520"/>
      <c r="K17" s="525"/>
      <c r="L17" s="520"/>
      <c r="M17" s="525"/>
      <c r="N17" s="520"/>
      <c r="O17" s="525"/>
      <c r="P17" s="520"/>
      <c r="Q17" s="525"/>
      <c r="R17" s="520"/>
      <c r="S17" s="525"/>
      <c r="T17" s="520"/>
      <c r="U17" s="525"/>
      <c r="V17" s="520"/>
      <c r="W17" s="525"/>
      <c r="X17" s="520"/>
      <c r="Y17" s="525"/>
      <c r="Z17" s="520"/>
    </row>
    <row r="18" spans="1:26" ht="11.25" customHeight="1">
      <c r="A18" s="538"/>
      <c r="B18" s="54" t="s">
        <v>9</v>
      </c>
      <c r="C18" s="521">
        <f>G18+K18+O18+S18+W18</f>
        <v>0</v>
      </c>
      <c r="D18" s="522">
        <f>IF(C24=0,0,C18/C24)</f>
        <v>0</v>
      </c>
      <c r="E18" s="527"/>
      <c r="F18" s="522"/>
      <c r="G18" s="523">
        <f>'Dati B'!AJ10</f>
        <v>0</v>
      </c>
      <c r="H18" s="520">
        <f>IF(G18=0,0,G18/G24)</f>
        <v>0</v>
      </c>
      <c r="I18" s="525"/>
      <c r="J18" s="520"/>
      <c r="K18" s="525">
        <f>'Dati B'!AK10</f>
        <v>0</v>
      </c>
      <c r="L18" s="520">
        <f>IF(K18=0,0,K18/K24)</f>
        <v>0</v>
      </c>
      <c r="M18" s="525"/>
      <c r="N18" s="520"/>
      <c r="O18" s="525">
        <f>'Dati B'!AL10</f>
        <v>0</v>
      </c>
      <c r="P18" s="520">
        <f>IF(O18=0,0,O18/O24)</f>
        <v>0</v>
      </c>
      <c r="Q18" s="525"/>
      <c r="R18" s="520"/>
      <c r="S18" s="525">
        <f>'Dati B'!AM10</f>
        <v>0</v>
      </c>
      <c r="T18" s="520">
        <f>IF(S18=0,0,S18/S24)</f>
        <v>0</v>
      </c>
      <c r="U18" s="525"/>
      <c r="V18" s="520"/>
      <c r="W18" s="525">
        <f>'Dati B'!AN10</f>
        <v>0</v>
      </c>
      <c r="X18" s="520">
        <f>IF(W18=0,0,W18/W24)</f>
        <v>0</v>
      </c>
      <c r="Y18" s="525"/>
      <c r="Z18" s="520"/>
    </row>
    <row r="19" spans="1:26" ht="11.25" customHeight="1">
      <c r="A19" s="539"/>
      <c r="B19" s="55" t="s">
        <v>25</v>
      </c>
      <c r="C19" s="521"/>
      <c r="D19" s="522"/>
      <c r="E19" s="527"/>
      <c r="F19" s="522"/>
      <c r="G19" s="524"/>
      <c r="H19" s="520"/>
      <c r="I19" s="525"/>
      <c r="J19" s="520"/>
      <c r="K19" s="525"/>
      <c r="L19" s="520"/>
      <c r="M19" s="525"/>
      <c r="N19" s="520"/>
      <c r="O19" s="525"/>
      <c r="P19" s="520"/>
      <c r="Q19" s="525"/>
      <c r="R19" s="520"/>
      <c r="S19" s="525"/>
      <c r="T19" s="520"/>
      <c r="U19" s="525"/>
      <c r="V19" s="520"/>
      <c r="W19" s="525"/>
      <c r="X19" s="520"/>
      <c r="Y19" s="525"/>
      <c r="Z19" s="520"/>
    </row>
    <row r="20" spans="1:26" ht="11.25" customHeight="1">
      <c r="A20" s="540" t="s">
        <v>43</v>
      </c>
      <c r="B20" s="56" t="s">
        <v>14</v>
      </c>
      <c r="C20" s="513">
        <f>G20+K20+O20+S20+W20</f>
        <v>0</v>
      </c>
      <c r="D20" s="534">
        <f>IF(C24=0,0,C20/C24)</f>
        <v>0</v>
      </c>
      <c r="E20" s="532">
        <f>C20+C22</f>
        <v>0</v>
      </c>
      <c r="F20" s="533">
        <f>IF(E20=0,0,E20/C24)</f>
        <v>0</v>
      </c>
      <c r="G20" s="512">
        <f>'Dati B'!AJ11</f>
        <v>0</v>
      </c>
      <c r="H20" s="511">
        <f>IF(G20=0,0,G20/G24)</f>
        <v>0</v>
      </c>
      <c r="I20" s="510">
        <f>G20+G22</f>
        <v>0</v>
      </c>
      <c r="J20" s="511">
        <f>IF(I20=0,0,I20/G24)</f>
        <v>0</v>
      </c>
      <c r="K20" s="510">
        <f>'Dati B'!AK11</f>
        <v>0</v>
      </c>
      <c r="L20" s="511">
        <f>IF(K20=0,0,K20/K24)</f>
        <v>0</v>
      </c>
      <c r="M20" s="510">
        <f>K20+K22</f>
        <v>0</v>
      </c>
      <c r="N20" s="511">
        <f>IF(M20=0,0,M20/K24)</f>
        <v>0</v>
      </c>
      <c r="O20" s="510">
        <f>'Dati B'!AL11</f>
        <v>0</v>
      </c>
      <c r="P20" s="511">
        <f>IF(O20=0,0,O20/O24)</f>
        <v>0</v>
      </c>
      <c r="Q20" s="510">
        <f>O20+O22</f>
        <v>0</v>
      </c>
      <c r="R20" s="511">
        <f>IF(Q20=0,0,Q20/O24)</f>
        <v>0</v>
      </c>
      <c r="S20" s="510">
        <f>'Dati B'!AM11</f>
        <v>0</v>
      </c>
      <c r="T20" s="511">
        <f>IF(S20=0,0,S20/S24)</f>
        <v>0</v>
      </c>
      <c r="U20" s="510">
        <f>S20+S22</f>
        <v>0</v>
      </c>
      <c r="V20" s="511">
        <f>IF(U20=0,0,U20/S24)</f>
        <v>0</v>
      </c>
      <c r="W20" s="510">
        <f>'Dati B'!AN11</f>
        <v>0</v>
      </c>
      <c r="X20" s="511">
        <f>IF(W20=0,0,W20/W24)</f>
        <v>0</v>
      </c>
      <c r="Y20" s="510">
        <f>W20+W22</f>
        <v>0</v>
      </c>
      <c r="Z20" s="511">
        <f>IF(Y20=0,0,Y20/W24)</f>
        <v>0</v>
      </c>
    </row>
    <row r="21" spans="1:26" ht="11.25" customHeight="1">
      <c r="A21" s="541"/>
      <c r="B21" s="57" t="s">
        <v>26</v>
      </c>
      <c r="C21" s="514"/>
      <c r="D21" s="533"/>
      <c r="E21" s="516"/>
      <c r="F21" s="515"/>
      <c r="G21" s="513"/>
      <c r="H21" s="511"/>
      <c r="I21" s="510"/>
      <c r="J21" s="511"/>
      <c r="K21" s="510"/>
      <c r="L21" s="511"/>
      <c r="M21" s="510"/>
      <c r="N21" s="511"/>
      <c r="O21" s="510"/>
      <c r="P21" s="511"/>
      <c r="Q21" s="510"/>
      <c r="R21" s="511"/>
      <c r="S21" s="510"/>
      <c r="T21" s="511"/>
      <c r="U21" s="510"/>
      <c r="V21" s="511"/>
      <c r="W21" s="510"/>
      <c r="X21" s="511"/>
      <c r="Y21" s="510"/>
      <c r="Z21" s="511"/>
    </row>
    <row r="22" spans="1:26" ht="11.25" customHeight="1">
      <c r="A22" s="541"/>
      <c r="B22" s="56" t="s">
        <v>15</v>
      </c>
      <c r="C22" s="514">
        <f>G22+K22+O22+S22+W22</f>
        <v>0</v>
      </c>
      <c r="D22" s="508">
        <f>IF(C24=0,0,C22/C24)</f>
        <v>0</v>
      </c>
      <c r="E22" s="516"/>
      <c r="F22" s="515"/>
      <c r="G22" s="512">
        <f>'Dati B'!AJ12</f>
        <v>0</v>
      </c>
      <c r="H22" s="511">
        <f>IF(G22=0,0,G22/G24)</f>
        <v>0</v>
      </c>
      <c r="I22" s="510"/>
      <c r="J22" s="511"/>
      <c r="K22" s="510">
        <f>'Dati B'!AK12</f>
        <v>0</v>
      </c>
      <c r="L22" s="511">
        <f>IF(K22=0,0,K22/K24)</f>
        <v>0</v>
      </c>
      <c r="M22" s="510"/>
      <c r="N22" s="511"/>
      <c r="O22" s="510">
        <f>'Dati B'!AL12</f>
        <v>0</v>
      </c>
      <c r="P22" s="511">
        <f>IF(O22=0,0,O22/O24)</f>
        <v>0</v>
      </c>
      <c r="Q22" s="510"/>
      <c r="R22" s="511"/>
      <c r="S22" s="510">
        <f>'Dati B'!AM12</f>
        <v>0</v>
      </c>
      <c r="T22" s="511">
        <f>IF(S22=0,0,S22/S24)</f>
        <v>0</v>
      </c>
      <c r="U22" s="510"/>
      <c r="V22" s="511"/>
      <c r="W22" s="510">
        <f>'Dati B'!AN12</f>
        <v>0</v>
      </c>
      <c r="X22" s="511">
        <f>IF(W22=0,0,W22/W24)</f>
        <v>0</v>
      </c>
      <c r="Y22" s="510"/>
      <c r="Z22" s="511"/>
    </row>
    <row r="23" spans="1:26" ht="11.25" customHeight="1" thickBot="1">
      <c r="A23" s="542"/>
      <c r="B23" s="57" t="s">
        <v>27</v>
      </c>
      <c r="C23" s="519"/>
      <c r="D23" s="509"/>
      <c r="E23" s="517"/>
      <c r="F23" s="518"/>
      <c r="G23" s="513"/>
      <c r="H23" s="511"/>
      <c r="I23" s="510"/>
      <c r="J23" s="511"/>
      <c r="K23" s="510"/>
      <c r="L23" s="511"/>
      <c r="M23" s="510"/>
      <c r="N23" s="511"/>
      <c r="O23" s="510"/>
      <c r="P23" s="511"/>
      <c r="Q23" s="510"/>
      <c r="R23" s="511"/>
      <c r="S23" s="510"/>
      <c r="T23" s="511"/>
      <c r="U23" s="510"/>
      <c r="V23" s="511"/>
      <c r="W23" s="510"/>
      <c r="X23" s="511"/>
      <c r="Y23" s="510"/>
      <c r="Z23" s="511"/>
    </row>
    <row r="24" spans="3:26" ht="11.25" customHeight="1">
      <c r="C24" s="52">
        <f>SUM(C16:C23)</f>
        <v>0</v>
      </c>
      <c r="D24" s="52"/>
      <c r="E24" s="52"/>
      <c r="F24" s="52"/>
      <c r="G24" s="52">
        <f>SUM(G16:G23)</f>
        <v>0</v>
      </c>
      <c r="H24" s="52"/>
      <c r="I24" s="52"/>
      <c r="J24" s="52"/>
      <c r="K24" s="52">
        <f>SUM(K16:K23)</f>
        <v>0</v>
      </c>
      <c r="L24" s="52"/>
      <c r="M24" s="52"/>
      <c r="N24" s="52"/>
      <c r="O24" s="52">
        <f>SUM(O16:O23)</f>
        <v>0</v>
      </c>
      <c r="P24" s="52"/>
      <c r="Q24" s="52"/>
      <c r="R24" s="52"/>
      <c r="S24" s="52">
        <f>SUM(S16:S23)</f>
        <v>0</v>
      </c>
      <c r="T24" s="52"/>
      <c r="U24" s="52"/>
      <c r="V24" s="52"/>
      <c r="W24" s="52">
        <f>SUM(W16:W23)</f>
        <v>0</v>
      </c>
      <c r="X24" s="52"/>
      <c r="Y24" s="52"/>
      <c r="Z24" s="52"/>
    </row>
    <row r="25" spans="3:26" ht="11.25" customHeight="1" thickBot="1"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2:26" ht="11.25" customHeight="1">
      <c r="B26" s="60" t="s">
        <v>5</v>
      </c>
      <c r="C26" s="528" t="s">
        <v>32</v>
      </c>
      <c r="D26" s="529"/>
      <c r="E26" s="530" t="s">
        <v>36</v>
      </c>
      <c r="F26" s="529"/>
      <c r="G26" s="531" t="s">
        <v>37</v>
      </c>
      <c r="H26" s="526"/>
      <c r="I26" s="526"/>
      <c r="J26" s="526"/>
      <c r="K26" s="526" t="s">
        <v>38</v>
      </c>
      <c r="L26" s="526"/>
      <c r="M26" s="526"/>
      <c r="N26" s="526"/>
      <c r="O26" s="526" t="s">
        <v>39</v>
      </c>
      <c r="P26" s="526"/>
      <c r="Q26" s="526"/>
      <c r="R26" s="526"/>
      <c r="S26" s="526" t="s">
        <v>40</v>
      </c>
      <c r="T26" s="526"/>
      <c r="U26" s="526"/>
      <c r="V26" s="526"/>
      <c r="W26" s="526" t="s">
        <v>41</v>
      </c>
      <c r="X26" s="526"/>
      <c r="Y26" s="526"/>
      <c r="Z26" s="526"/>
    </row>
    <row r="27" spans="1:26" ht="11.25" customHeight="1">
      <c r="A27" s="537" t="s">
        <v>42</v>
      </c>
      <c r="B27" s="54" t="s">
        <v>16</v>
      </c>
      <c r="C27" s="521">
        <f>G27+K27+O27+S27+W27</f>
        <v>0</v>
      </c>
      <c r="D27" s="522">
        <f>IF(C35=0,0,C27/C35)</f>
        <v>0</v>
      </c>
      <c r="E27" s="527">
        <f>C27+C29</f>
        <v>0</v>
      </c>
      <c r="F27" s="522">
        <f>IF(E27=0,0,E27/C35)</f>
        <v>0</v>
      </c>
      <c r="G27" s="527">
        <f>'Dati B'!AJ13</f>
        <v>0</v>
      </c>
      <c r="H27" s="520">
        <f>IF(G27=0,0,G27/G35)</f>
        <v>0</v>
      </c>
      <c r="I27" s="525">
        <f>G27+G29</f>
        <v>0</v>
      </c>
      <c r="J27" s="520">
        <f>IF(I27=0,0,I27/G35)</f>
        <v>0</v>
      </c>
      <c r="K27" s="525">
        <f>'Dati B'!AK13</f>
        <v>0</v>
      </c>
      <c r="L27" s="520">
        <f>IF(K27=0,0,K27/K35)</f>
        <v>0</v>
      </c>
      <c r="M27" s="525">
        <f>K27+K29</f>
        <v>0</v>
      </c>
      <c r="N27" s="520">
        <f>IF(M27=0,0,M27/K35)</f>
        <v>0</v>
      </c>
      <c r="O27" s="525">
        <f>'Dati B'!AL13</f>
        <v>0</v>
      </c>
      <c r="P27" s="520">
        <f>IF(O27=0,0,O27/O35)</f>
        <v>0</v>
      </c>
      <c r="Q27" s="525">
        <f>O27+O29</f>
        <v>0</v>
      </c>
      <c r="R27" s="520">
        <f>IF(Q27=0,0,Q27/O35)</f>
        <v>0</v>
      </c>
      <c r="S27" s="525">
        <f>'Dati B'!AM13</f>
        <v>0</v>
      </c>
      <c r="T27" s="520">
        <f>IF(S27=0,0,S27/S35)</f>
        <v>0</v>
      </c>
      <c r="U27" s="525">
        <f>S27+S29</f>
        <v>0</v>
      </c>
      <c r="V27" s="520">
        <f>IF(U27=0,0,U27/S35)</f>
        <v>0</v>
      </c>
      <c r="W27" s="525">
        <f>'Dati B'!AN13</f>
        <v>0</v>
      </c>
      <c r="X27" s="520">
        <f>IF(W27=0,0,W27/W35)</f>
        <v>0</v>
      </c>
      <c r="Y27" s="525">
        <f>W27+W29</f>
        <v>0</v>
      </c>
      <c r="Z27" s="520">
        <f>IF(Y27=0,0,Y27/W35)</f>
        <v>0</v>
      </c>
    </row>
    <row r="28" spans="1:26" ht="11.25" customHeight="1">
      <c r="A28" s="538"/>
      <c r="B28" s="55" t="s">
        <v>8</v>
      </c>
      <c r="C28" s="521"/>
      <c r="D28" s="522"/>
      <c r="E28" s="527"/>
      <c r="F28" s="522"/>
      <c r="G28" s="527"/>
      <c r="H28" s="520"/>
      <c r="I28" s="525"/>
      <c r="J28" s="520"/>
      <c r="K28" s="525"/>
      <c r="L28" s="520"/>
      <c r="M28" s="525"/>
      <c r="N28" s="520"/>
      <c r="O28" s="525"/>
      <c r="P28" s="520"/>
      <c r="Q28" s="525"/>
      <c r="R28" s="520"/>
      <c r="S28" s="525"/>
      <c r="T28" s="520"/>
      <c r="U28" s="525"/>
      <c r="V28" s="520"/>
      <c r="W28" s="525"/>
      <c r="X28" s="520"/>
      <c r="Y28" s="525"/>
      <c r="Z28" s="520"/>
    </row>
    <row r="29" spans="1:26" ht="11.25" customHeight="1">
      <c r="A29" s="538"/>
      <c r="B29" s="54" t="s">
        <v>9</v>
      </c>
      <c r="C29" s="521">
        <f>G29+K29+O29+S29+W29</f>
        <v>0</v>
      </c>
      <c r="D29" s="522">
        <f>IF(C35=0,0,C29/C35)</f>
        <v>0</v>
      </c>
      <c r="E29" s="527"/>
      <c r="F29" s="522"/>
      <c r="G29" s="523">
        <f>'Dati B'!AJ14</f>
        <v>0</v>
      </c>
      <c r="H29" s="520">
        <f>IF(G29=0,0,G29/G35)</f>
        <v>0</v>
      </c>
      <c r="I29" s="525"/>
      <c r="J29" s="520"/>
      <c r="K29" s="525">
        <f>'Dati B'!AK14</f>
        <v>0</v>
      </c>
      <c r="L29" s="520">
        <f>IF(K29=0,0,K29/K35)</f>
        <v>0</v>
      </c>
      <c r="M29" s="525"/>
      <c r="N29" s="520"/>
      <c r="O29" s="525">
        <f>'Dati B'!AL14</f>
        <v>0</v>
      </c>
      <c r="P29" s="520">
        <f>IF(O29=0,0,O29/O35)</f>
        <v>0</v>
      </c>
      <c r="Q29" s="525"/>
      <c r="R29" s="520"/>
      <c r="S29" s="525">
        <f>'Dati B'!AM14</f>
        <v>0</v>
      </c>
      <c r="T29" s="520">
        <f>IF(S29=0,0,S29/S35)</f>
        <v>0</v>
      </c>
      <c r="U29" s="525"/>
      <c r="V29" s="520"/>
      <c r="W29" s="525">
        <f>'Dati B'!AN14</f>
        <v>0</v>
      </c>
      <c r="X29" s="520">
        <f>IF(W29=0,0,W29/W35)</f>
        <v>0</v>
      </c>
      <c r="Y29" s="525"/>
      <c r="Z29" s="520"/>
    </row>
    <row r="30" spans="1:26" ht="11.25" customHeight="1">
      <c r="A30" s="539"/>
      <c r="B30" s="55" t="s">
        <v>17</v>
      </c>
      <c r="C30" s="521"/>
      <c r="D30" s="522"/>
      <c r="E30" s="527"/>
      <c r="F30" s="522"/>
      <c r="G30" s="524"/>
      <c r="H30" s="520"/>
      <c r="I30" s="525"/>
      <c r="J30" s="520"/>
      <c r="K30" s="525"/>
      <c r="L30" s="520"/>
      <c r="M30" s="525"/>
      <c r="N30" s="520"/>
      <c r="O30" s="525"/>
      <c r="P30" s="520"/>
      <c r="Q30" s="525"/>
      <c r="R30" s="520"/>
      <c r="S30" s="525"/>
      <c r="T30" s="520"/>
      <c r="U30" s="525"/>
      <c r="V30" s="520"/>
      <c r="W30" s="525"/>
      <c r="X30" s="520"/>
      <c r="Y30" s="525"/>
      <c r="Z30" s="520"/>
    </row>
    <row r="31" spans="1:26" ht="11.25" customHeight="1">
      <c r="A31" s="535" t="s">
        <v>43</v>
      </c>
      <c r="B31" s="56" t="s">
        <v>18</v>
      </c>
      <c r="C31" s="514">
        <f>G31+K31+O31+S31+W31</f>
        <v>0</v>
      </c>
      <c r="D31" s="515">
        <f>IF(C35=0,0,C31/C35)</f>
        <v>0</v>
      </c>
      <c r="E31" s="516">
        <f>C31+C33</f>
        <v>0</v>
      </c>
      <c r="F31" s="515">
        <f>IF(E31=0,0,E31/C35)</f>
        <v>0</v>
      </c>
      <c r="G31" s="512">
        <f>'Dati B'!AJ15</f>
        <v>0</v>
      </c>
      <c r="H31" s="511">
        <f>IF(G31=0,0,G31/G35)</f>
        <v>0</v>
      </c>
      <c r="I31" s="510">
        <f>G31+G33</f>
        <v>0</v>
      </c>
      <c r="J31" s="511">
        <f>IF(I31=0,0,I31/G35)</f>
        <v>0</v>
      </c>
      <c r="K31" s="510">
        <f>'Dati B'!AK15</f>
        <v>0</v>
      </c>
      <c r="L31" s="511">
        <f>IF(K31=0,0,K31/K35)</f>
        <v>0</v>
      </c>
      <c r="M31" s="510">
        <f>K31+K33</f>
        <v>0</v>
      </c>
      <c r="N31" s="511">
        <f>IF(M31=0,0,M31/K35)</f>
        <v>0</v>
      </c>
      <c r="O31" s="510">
        <f>'Dati B'!AL15</f>
        <v>0</v>
      </c>
      <c r="P31" s="511">
        <f>IF(O31=0,0,O31/O35)</f>
        <v>0</v>
      </c>
      <c r="Q31" s="510">
        <f>O31+O33</f>
        <v>0</v>
      </c>
      <c r="R31" s="511">
        <f>IF(Q31=0,0,Q31/O35)</f>
        <v>0</v>
      </c>
      <c r="S31" s="510">
        <f>'Dati B'!AM15</f>
        <v>0</v>
      </c>
      <c r="T31" s="511">
        <f>IF(S31=0,0,S31/S35)</f>
        <v>0</v>
      </c>
      <c r="U31" s="510">
        <f>S31+S33</f>
        <v>0</v>
      </c>
      <c r="V31" s="511">
        <f>IF(U31=0,0,U31/S35)</f>
        <v>0</v>
      </c>
      <c r="W31" s="510">
        <f>'Dati B'!AN15</f>
        <v>0</v>
      </c>
      <c r="X31" s="511">
        <f>IF(W31=0,0,W31/W35)</f>
        <v>0</v>
      </c>
      <c r="Y31" s="510">
        <f>W31+W33</f>
        <v>0</v>
      </c>
      <c r="Z31" s="511">
        <f>IF(Y31=0,0,Y31/W35)</f>
        <v>0</v>
      </c>
    </row>
    <row r="32" spans="1:26" ht="11.25" customHeight="1">
      <c r="A32" s="535"/>
      <c r="B32" s="57" t="s">
        <v>19</v>
      </c>
      <c r="C32" s="514"/>
      <c r="D32" s="515"/>
      <c r="E32" s="516"/>
      <c r="F32" s="515"/>
      <c r="G32" s="513"/>
      <c r="H32" s="511"/>
      <c r="I32" s="510"/>
      <c r="J32" s="511"/>
      <c r="K32" s="510"/>
      <c r="L32" s="511"/>
      <c r="M32" s="510"/>
      <c r="N32" s="511"/>
      <c r="O32" s="510"/>
      <c r="P32" s="511"/>
      <c r="Q32" s="510"/>
      <c r="R32" s="511"/>
      <c r="S32" s="510"/>
      <c r="T32" s="511"/>
      <c r="U32" s="510"/>
      <c r="V32" s="511"/>
      <c r="W32" s="510"/>
      <c r="X32" s="511"/>
      <c r="Y32" s="510"/>
      <c r="Z32" s="511"/>
    </row>
    <row r="33" spans="1:26" ht="11.25" customHeight="1">
      <c r="A33" s="535"/>
      <c r="B33" s="56" t="s">
        <v>12</v>
      </c>
      <c r="C33" s="514">
        <f>G33+K33+O33+S33+W33</f>
        <v>0</v>
      </c>
      <c r="D33" s="515">
        <f>IF(C35=0,0,C33/C35)</f>
        <v>0</v>
      </c>
      <c r="E33" s="516"/>
      <c r="F33" s="515"/>
      <c r="G33" s="512">
        <f>'Dati B'!AJ16</f>
        <v>0</v>
      </c>
      <c r="H33" s="511">
        <f>IF(G33=0,0,G33/G35)</f>
        <v>0</v>
      </c>
      <c r="I33" s="510"/>
      <c r="J33" s="511"/>
      <c r="K33" s="510">
        <f>'Dati B'!AK16</f>
        <v>0</v>
      </c>
      <c r="L33" s="511">
        <f>IF(K33=0,0,K33/K35)</f>
        <v>0</v>
      </c>
      <c r="M33" s="510"/>
      <c r="N33" s="511"/>
      <c r="O33" s="510">
        <f>'Dati B'!AL16</f>
        <v>0</v>
      </c>
      <c r="P33" s="511">
        <f>IF(O33=0,0,O33/O35)</f>
        <v>0</v>
      </c>
      <c r="Q33" s="510"/>
      <c r="R33" s="511"/>
      <c r="S33" s="510">
        <f>'Dati B'!AM16</f>
        <v>0</v>
      </c>
      <c r="T33" s="511">
        <f>IF(S33=0,0,S33/S35)</f>
        <v>0</v>
      </c>
      <c r="U33" s="510"/>
      <c r="V33" s="511"/>
      <c r="W33" s="510">
        <f>'Dati B'!AN16</f>
        <v>0</v>
      </c>
      <c r="X33" s="511">
        <f>IF(W33=0,0,W33/W35)</f>
        <v>0</v>
      </c>
      <c r="Y33" s="510"/>
      <c r="Z33" s="511"/>
    </row>
    <row r="34" spans="1:26" ht="11.25" customHeight="1" thickBot="1">
      <c r="A34" s="536"/>
      <c r="B34" s="57" t="s">
        <v>28</v>
      </c>
      <c r="C34" s="519"/>
      <c r="D34" s="518"/>
      <c r="E34" s="517"/>
      <c r="F34" s="518"/>
      <c r="G34" s="513"/>
      <c r="H34" s="511"/>
      <c r="I34" s="510"/>
      <c r="J34" s="511"/>
      <c r="K34" s="510"/>
      <c r="L34" s="511"/>
      <c r="M34" s="510"/>
      <c r="N34" s="511"/>
      <c r="O34" s="510"/>
      <c r="P34" s="511"/>
      <c r="Q34" s="510"/>
      <c r="R34" s="511"/>
      <c r="S34" s="510"/>
      <c r="T34" s="511"/>
      <c r="U34" s="510"/>
      <c r="V34" s="511"/>
      <c r="W34" s="510"/>
      <c r="X34" s="511"/>
      <c r="Y34" s="510"/>
      <c r="Z34" s="511"/>
    </row>
    <row r="35" spans="3:26" ht="11.25" customHeight="1">
      <c r="C35" s="52">
        <f>SUM(C27:C34)</f>
        <v>0</v>
      </c>
      <c r="D35" s="52"/>
      <c r="E35" s="52"/>
      <c r="F35" s="52"/>
      <c r="G35" s="52">
        <f>SUM(G27:G34)</f>
        <v>0</v>
      </c>
      <c r="H35" s="52"/>
      <c r="I35" s="52"/>
      <c r="J35" s="52"/>
      <c r="K35" s="52">
        <f>SUM(K27:K34)</f>
        <v>0</v>
      </c>
      <c r="L35" s="52"/>
      <c r="M35" s="52"/>
      <c r="N35" s="52"/>
      <c r="O35" s="52">
        <f>SUM(O27:O34)</f>
        <v>0</v>
      </c>
      <c r="P35" s="52"/>
      <c r="Q35" s="52"/>
      <c r="R35" s="52"/>
      <c r="S35" s="52">
        <f>SUM(S27:S34)</f>
        <v>0</v>
      </c>
      <c r="T35" s="52"/>
      <c r="U35" s="52"/>
      <c r="V35" s="52"/>
      <c r="W35" s="52">
        <f>SUM(W27:W34)</f>
        <v>0</v>
      </c>
      <c r="X35" s="52"/>
      <c r="Y35" s="52"/>
      <c r="Z35" s="52"/>
    </row>
    <row r="36" spans="3:26" ht="11.25" customHeight="1" thickBot="1"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2:26" ht="11.25" customHeight="1">
      <c r="B37" s="60" t="s">
        <v>22</v>
      </c>
      <c r="C37" s="528" t="s">
        <v>32</v>
      </c>
      <c r="D37" s="529"/>
      <c r="E37" s="530" t="s">
        <v>36</v>
      </c>
      <c r="F37" s="529"/>
      <c r="G37" s="531" t="s">
        <v>37</v>
      </c>
      <c r="H37" s="526"/>
      <c r="I37" s="526"/>
      <c r="J37" s="526"/>
      <c r="K37" s="526" t="s">
        <v>38</v>
      </c>
      <c r="L37" s="526"/>
      <c r="M37" s="526"/>
      <c r="N37" s="526"/>
      <c r="O37" s="526" t="s">
        <v>39</v>
      </c>
      <c r="P37" s="526"/>
      <c r="Q37" s="526"/>
      <c r="R37" s="526"/>
      <c r="S37" s="526" t="s">
        <v>40</v>
      </c>
      <c r="T37" s="526"/>
      <c r="U37" s="526"/>
      <c r="V37" s="526"/>
      <c r="W37" s="526" t="s">
        <v>41</v>
      </c>
      <c r="X37" s="526"/>
      <c r="Y37" s="526"/>
      <c r="Z37" s="526"/>
    </row>
    <row r="38" spans="1:26" ht="11.25" customHeight="1">
      <c r="A38" s="537" t="s">
        <v>42</v>
      </c>
      <c r="B38" s="61" t="s">
        <v>7</v>
      </c>
      <c r="C38" s="521">
        <f>G38+K38+O38+S38+W38</f>
        <v>0</v>
      </c>
      <c r="D38" s="522">
        <f>IF(C46=0,0,C38/C46)</f>
        <v>0</v>
      </c>
      <c r="E38" s="527">
        <f>C38+C40</f>
        <v>0</v>
      </c>
      <c r="F38" s="522">
        <f>IF(E38=0,0,E38/C46)</f>
        <v>0</v>
      </c>
      <c r="G38" s="527">
        <f>'Dati B'!AJ17</f>
        <v>0</v>
      </c>
      <c r="H38" s="520">
        <f>IF(G38=0,0,G38/G46)</f>
        <v>0</v>
      </c>
      <c r="I38" s="525">
        <f>G38+G40</f>
        <v>0</v>
      </c>
      <c r="J38" s="520">
        <f>IF(I38=0,0,I38/G46)</f>
        <v>0</v>
      </c>
      <c r="K38" s="525">
        <f>'Dati B'!AK17</f>
        <v>0</v>
      </c>
      <c r="L38" s="520">
        <f>IF(K38=0,0,K38/K46)</f>
        <v>0</v>
      </c>
      <c r="M38" s="525">
        <f>K38+K40</f>
        <v>0</v>
      </c>
      <c r="N38" s="520">
        <f>IF(M38=0,0,M38/K46)</f>
        <v>0</v>
      </c>
      <c r="O38" s="525">
        <f>'Dati B'!AL17</f>
        <v>0</v>
      </c>
      <c r="P38" s="520">
        <f>IF(O38=0,0,O38/O46)</f>
        <v>0</v>
      </c>
      <c r="Q38" s="525">
        <f>O38+O40</f>
        <v>0</v>
      </c>
      <c r="R38" s="520">
        <f>IF(Q38=0,0,Q38/O46)</f>
        <v>0</v>
      </c>
      <c r="S38" s="525">
        <f>'Dati B'!AM17</f>
        <v>0</v>
      </c>
      <c r="T38" s="520">
        <f>IF(S38=0,0,S38/S46)</f>
        <v>0</v>
      </c>
      <c r="U38" s="525">
        <f>S38+S40</f>
        <v>0</v>
      </c>
      <c r="V38" s="520">
        <f>IF(U38=0,0,U38/S46)</f>
        <v>0</v>
      </c>
      <c r="W38" s="525">
        <f>'Dati B'!AN17</f>
        <v>0</v>
      </c>
      <c r="X38" s="520">
        <f>IF(W38=0,0,W38/W46)</f>
        <v>0</v>
      </c>
      <c r="Y38" s="525">
        <f>W38+W40</f>
        <v>0</v>
      </c>
      <c r="Z38" s="520">
        <f>IF(Y38=0,0,Y38/W46)</f>
        <v>0</v>
      </c>
    </row>
    <row r="39" spans="1:26" ht="11.25" customHeight="1">
      <c r="A39" s="538"/>
      <c r="B39" s="55" t="s">
        <v>13</v>
      </c>
      <c r="C39" s="521"/>
      <c r="D39" s="522"/>
      <c r="E39" s="527"/>
      <c r="F39" s="522"/>
      <c r="G39" s="527"/>
      <c r="H39" s="520"/>
      <c r="I39" s="525"/>
      <c r="J39" s="520"/>
      <c r="K39" s="525"/>
      <c r="L39" s="520"/>
      <c r="M39" s="525"/>
      <c r="N39" s="520"/>
      <c r="O39" s="525"/>
      <c r="P39" s="520"/>
      <c r="Q39" s="525"/>
      <c r="R39" s="520"/>
      <c r="S39" s="525"/>
      <c r="T39" s="520"/>
      <c r="U39" s="525"/>
      <c r="V39" s="520"/>
      <c r="W39" s="525"/>
      <c r="X39" s="520"/>
      <c r="Y39" s="525"/>
      <c r="Z39" s="520"/>
    </row>
    <row r="40" spans="1:26" ht="11.25" customHeight="1">
      <c r="A40" s="538"/>
      <c r="B40" s="61" t="s">
        <v>9</v>
      </c>
      <c r="C40" s="521">
        <f>G40+K40+O40+S40+W40</f>
        <v>0</v>
      </c>
      <c r="D40" s="522">
        <f>IF(C46=0,0,C40/C46)</f>
        <v>0</v>
      </c>
      <c r="E40" s="527"/>
      <c r="F40" s="522"/>
      <c r="G40" s="523">
        <f>'Dati B'!AJ18</f>
        <v>0</v>
      </c>
      <c r="H40" s="520">
        <f>IF(G40=0,0,G40/G46)</f>
        <v>0</v>
      </c>
      <c r="I40" s="525"/>
      <c r="J40" s="520"/>
      <c r="K40" s="525">
        <f>'Dati B'!AK18</f>
        <v>0</v>
      </c>
      <c r="L40" s="520">
        <f>IF(K40=0,0,K40/K46)</f>
        <v>0</v>
      </c>
      <c r="M40" s="525"/>
      <c r="N40" s="520"/>
      <c r="O40" s="525">
        <f>'Dati B'!AL18</f>
        <v>0</v>
      </c>
      <c r="P40" s="520">
        <f>IF(O40=0,0,O40/O46)</f>
        <v>0</v>
      </c>
      <c r="Q40" s="525"/>
      <c r="R40" s="520"/>
      <c r="S40" s="525">
        <f>'Dati B'!AM18</f>
        <v>0</v>
      </c>
      <c r="T40" s="520">
        <f>IF(S40=0,0,S40/S46)</f>
        <v>0</v>
      </c>
      <c r="U40" s="525"/>
      <c r="V40" s="520"/>
      <c r="W40" s="525">
        <f>'Dati B'!AN18</f>
        <v>0</v>
      </c>
      <c r="X40" s="520">
        <f>IF(W40=0,0,W40/W46)</f>
        <v>0</v>
      </c>
      <c r="Y40" s="525"/>
      <c r="Z40" s="520"/>
    </row>
    <row r="41" spans="1:26" ht="11.25" customHeight="1">
      <c r="A41" s="539"/>
      <c r="B41" s="55" t="s">
        <v>25</v>
      </c>
      <c r="C41" s="521"/>
      <c r="D41" s="522"/>
      <c r="E41" s="527"/>
      <c r="F41" s="522"/>
      <c r="G41" s="524"/>
      <c r="H41" s="520"/>
      <c r="I41" s="525"/>
      <c r="J41" s="520"/>
      <c r="K41" s="525"/>
      <c r="L41" s="520"/>
      <c r="M41" s="525"/>
      <c r="N41" s="520"/>
      <c r="O41" s="525"/>
      <c r="P41" s="520"/>
      <c r="Q41" s="525"/>
      <c r="R41" s="520"/>
      <c r="S41" s="525"/>
      <c r="T41" s="520"/>
      <c r="U41" s="525"/>
      <c r="V41" s="520"/>
      <c r="W41" s="525"/>
      <c r="X41" s="520"/>
      <c r="Y41" s="525"/>
      <c r="Z41" s="520"/>
    </row>
    <row r="42" spans="1:26" ht="11.25" customHeight="1">
      <c r="A42" s="535" t="s">
        <v>43</v>
      </c>
      <c r="B42" s="62" t="s">
        <v>10</v>
      </c>
      <c r="C42" s="514">
        <f>G42+K42+O42+S42+W42</f>
        <v>0</v>
      </c>
      <c r="D42" s="515">
        <f>IF(C46=0,0,C42/C46)</f>
        <v>0</v>
      </c>
      <c r="E42" s="516">
        <f>C42+C44</f>
        <v>0</v>
      </c>
      <c r="F42" s="515">
        <f>IF(E42=0,0,E42/C46)</f>
        <v>0</v>
      </c>
      <c r="G42" s="512">
        <f>'Dati B'!AJ19</f>
        <v>0</v>
      </c>
      <c r="H42" s="511">
        <f>IF(G42=0,0,G42/G46)</f>
        <v>0</v>
      </c>
      <c r="I42" s="510">
        <f>G42+G44</f>
        <v>0</v>
      </c>
      <c r="J42" s="511">
        <f>IF(I42=0,0,I42/G46)</f>
        <v>0</v>
      </c>
      <c r="K42" s="510">
        <f>'Dati B'!AK19</f>
        <v>0</v>
      </c>
      <c r="L42" s="511">
        <f>IF(K42=0,0,K42/K46)</f>
        <v>0</v>
      </c>
      <c r="M42" s="510">
        <f>K42+K44</f>
        <v>0</v>
      </c>
      <c r="N42" s="511">
        <f>IF(M42=0,0,M42/K46)</f>
        <v>0</v>
      </c>
      <c r="O42" s="510">
        <f>'Dati B'!AL19</f>
        <v>0</v>
      </c>
      <c r="P42" s="511">
        <f>IF(O42=0,0,O42/O46)</f>
        <v>0</v>
      </c>
      <c r="Q42" s="510">
        <f>O42+O44</f>
        <v>0</v>
      </c>
      <c r="R42" s="511">
        <f>IF(Q42=0,0,Q42/O46)</f>
        <v>0</v>
      </c>
      <c r="S42" s="510">
        <f>'Dati B'!AM19</f>
        <v>0</v>
      </c>
      <c r="T42" s="511">
        <f>IF(S42=0,0,S42/S46)</f>
        <v>0</v>
      </c>
      <c r="U42" s="510">
        <f>S42+S44</f>
        <v>0</v>
      </c>
      <c r="V42" s="511">
        <f>IF(U42=0,0,U42/S46)</f>
        <v>0</v>
      </c>
      <c r="W42" s="510">
        <f>'Dati B'!AN19</f>
        <v>0</v>
      </c>
      <c r="X42" s="511">
        <f>IF(W42=0,0,W42/W46)</f>
        <v>0</v>
      </c>
      <c r="Y42" s="510">
        <f>W42+W44</f>
        <v>0</v>
      </c>
      <c r="Z42" s="511">
        <f>IF(Y42=0,0,Y42/W46)</f>
        <v>0</v>
      </c>
    </row>
    <row r="43" spans="1:26" ht="11.25" customHeight="1">
      <c r="A43" s="535"/>
      <c r="B43" s="57" t="s">
        <v>26</v>
      </c>
      <c r="C43" s="514"/>
      <c r="D43" s="515"/>
      <c r="E43" s="516"/>
      <c r="F43" s="515"/>
      <c r="G43" s="513"/>
      <c r="H43" s="511"/>
      <c r="I43" s="510"/>
      <c r="J43" s="511"/>
      <c r="K43" s="510"/>
      <c r="L43" s="511"/>
      <c r="M43" s="510"/>
      <c r="N43" s="511"/>
      <c r="O43" s="510"/>
      <c r="P43" s="511"/>
      <c r="Q43" s="510"/>
      <c r="R43" s="511"/>
      <c r="S43" s="510"/>
      <c r="T43" s="511"/>
      <c r="U43" s="510"/>
      <c r="V43" s="511"/>
      <c r="W43" s="510"/>
      <c r="X43" s="511"/>
      <c r="Y43" s="510"/>
      <c r="Z43" s="511"/>
    </row>
    <row r="44" spans="1:26" ht="11.25" customHeight="1">
      <c r="A44" s="535"/>
      <c r="B44" s="62" t="s">
        <v>15</v>
      </c>
      <c r="C44" s="514">
        <f>G44+K44+O44+S44+W44</f>
        <v>0</v>
      </c>
      <c r="D44" s="515">
        <f>IF(C46=0,0,C44/C46)</f>
        <v>0</v>
      </c>
      <c r="E44" s="516"/>
      <c r="F44" s="515"/>
      <c r="G44" s="512">
        <f>'Dati B'!AJ20</f>
        <v>0</v>
      </c>
      <c r="H44" s="511">
        <f>IF(G44=0,0,G44/G46)</f>
        <v>0</v>
      </c>
      <c r="I44" s="510"/>
      <c r="J44" s="511"/>
      <c r="K44" s="510">
        <f>'Dati B'!AK20</f>
        <v>0</v>
      </c>
      <c r="L44" s="511">
        <f>IF(K44=0,0,K44/K46)</f>
        <v>0</v>
      </c>
      <c r="M44" s="510"/>
      <c r="N44" s="511"/>
      <c r="O44" s="510">
        <f>'Dati B'!AL20</f>
        <v>0</v>
      </c>
      <c r="P44" s="511">
        <f>IF(O44=0,0,O44/O46)</f>
        <v>0</v>
      </c>
      <c r="Q44" s="510"/>
      <c r="R44" s="511"/>
      <c r="S44" s="510">
        <f>'Dati B'!AM20</f>
        <v>0</v>
      </c>
      <c r="T44" s="511">
        <f>IF(S44=0,0,S44/S46)</f>
        <v>0</v>
      </c>
      <c r="U44" s="510"/>
      <c r="V44" s="511"/>
      <c r="W44" s="510">
        <f>'Dati B'!AN20</f>
        <v>0</v>
      </c>
      <c r="X44" s="511">
        <f>IF(W44=0,0,W44/W46)</f>
        <v>0</v>
      </c>
      <c r="Y44" s="510"/>
      <c r="Z44" s="511"/>
    </row>
    <row r="45" spans="1:26" ht="11.25" customHeight="1" thickBot="1">
      <c r="A45" s="536"/>
      <c r="B45" s="57" t="s">
        <v>27</v>
      </c>
      <c r="C45" s="519"/>
      <c r="D45" s="518"/>
      <c r="E45" s="517"/>
      <c r="F45" s="518"/>
      <c r="G45" s="513"/>
      <c r="H45" s="511"/>
      <c r="I45" s="510"/>
      <c r="J45" s="511"/>
      <c r="K45" s="510"/>
      <c r="L45" s="511"/>
      <c r="M45" s="510"/>
      <c r="N45" s="511"/>
      <c r="O45" s="510"/>
      <c r="P45" s="511"/>
      <c r="Q45" s="510"/>
      <c r="R45" s="511"/>
      <c r="S45" s="510"/>
      <c r="T45" s="511"/>
      <c r="U45" s="510"/>
      <c r="V45" s="511"/>
      <c r="W45" s="510"/>
      <c r="X45" s="511"/>
      <c r="Y45" s="510"/>
      <c r="Z45" s="511"/>
    </row>
    <row r="46" spans="3:26" ht="11.25" customHeight="1">
      <c r="C46" s="52">
        <f>SUM(C38:C45)</f>
        <v>0</v>
      </c>
      <c r="D46" s="52"/>
      <c r="E46" s="52"/>
      <c r="F46" s="52"/>
      <c r="G46" s="52">
        <f>SUM(G38:G45)</f>
        <v>0</v>
      </c>
      <c r="H46" s="52"/>
      <c r="I46" s="52"/>
      <c r="J46" s="52"/>
      <c r="K46" s="52">
        <f>SUM(K38:K45)</f>
        <v>0</v>
      </c>
      <c r="L46" s="52"/>
      <c r="M46" s="52"/>
      <c r="N46" s="52"/>
      <c r="O46" s="52">
        <f>SUM(O38:O45)</f>
        <v>0</v>
      </c>
      <c r="P46" s="52"/>
      <c r="Q46" s="52"/>
      <c r="R46" s="52"/>
      <c r="S46" s="52">
        <f>SUM(S38:S45)</f>
        <v>0</v>
      </c>
      <c r="T46" s="52"/>
      <c r="U46" s="52"/>
      <c r="V46" s="52"/>
      <c r="W46" s="52">
        <f>SUM(W38:W45)</f>
        <v>0</v>
      </c>
      <c r="X46" s="52"/>
      <c r="Y46" s="52"/>
      <c r="Z46" s="52"/>
    </row>
  </sheetData>
  <sheetProtection password="F4DA" sheet="1" objects="1" scenarios="1"/>
  <mergeCells count="325">
    <mergeCell ref="Z20:Z23"/>
    <mergeCell ref="X22:X23"/>
    <mergeCell ref="T20:T21"/>
    <mergeCell ref="U20:U23"/>
    <mergeCell ref="V20:V23"/>
    <mergeCell ref="T22:T23"/>
    <mergeCell ref="P20:P21"/>
    <mergeCell ref="Q20:Q23"/>
    <mergeCell ref="R20:R23"/>
    <mergeCell ref="P22:P23"/>
    <mergeCell ref="L20:L21"/>
    <mergeCell ref="M20:M23"/>
    <mergeCell ref="N20:N23"/>
    <mergeCell ref="L22:L23"/>
    <mergeCell ref="H20:H21"/>
    <mergeCell ref="I20:I23"/>
    <mergeCell ref="J20:J23"/>
    <mergeCell ref="H22:H23"/>
    <mergeCell ref="A1:Z2"/>
    <mergeCell ref="W42:W43"/>
    <mergeCell ref="X42:X43"/>
    <mergeCell ref="Y42:Y45"/>
    <mergeCell ref="Z42:Z45"/>
    <mergeCell ref="W44:W45"/>
    <mergeCell ref="X44:X45"/>
    <mergeCell ref="S42:S43"/>
    <mergeCell ref="T42:T43"/>
    <mergeCell ref="U42:U45"/>
    <mergeCell ref="V42:V45"/>
    <mergeCell ref="S44:S45"/>
    <mergeCell ref="T44:T45"/>
    <mergeCell ref="O42:O43"/>
    <mergeCell ref="P42:P43"/>
    <mergeCell ref="Q42:Q45"/>
    <mergeCell ref="R42:R45"/>
    <mergeCell ref="O44:O45"/>
    <mergeCell ref="P44:P45"/>
    <mergeCell ref="K42:K43"/>
    <mergeCell ref="L42:L43"/>
    <mergeCell ref="M42:M45"/>
    <mergeCell ref="N42:N45"/>
    <mergeCell ref="K44:K45"/>
    <mergeCell ref="L44:L45"/>
    <mergeCell ref="G42:G43"/>
    <mergeCell ref="H42:H43"/>
    <mergeCell ref="I42:I45"/>
    <mergeCell ref="J42:J45"/>
    <mergeCell ref="G44:G45"/>
    <mergeCell ref="H44:H45"/>
    <mergeCell ref="C42:C43"/>
    <mergeCell ref="D42:D43"/>
    <mergeCell ref="E42:E45"/>
    <mergeCell ref="F42:F45"/>
    <mergeCell ref="C44:C45"/>
    <mergeCell ref="D44:D45"/>
    <mergeCell ref="Z38:Z41"/>
    <mergeCell ref="C40:C41"/>
    <mergeCell ref="D40:D41"/>
    <mergeCell ref="G40:G41"/>
    <mergeCell ref="H40:H41"/>
    <mergeCell ref="K40:K41"/>
    <mergeCell ref="L40:L41"/>
    <mergeCell ref="O40:O41"/>
    <mergeCell ref="P40:P41"/>
    <mergeCell ref="S40:S41"/>
    <mergeCell ref="V38:V41"/>
    <mergeCell ref="W38:W39"/>
    <mergeCell ref="X38:X39"/>
    <mergeCell ref="Y38:Y41"/>
    <mergeCell ref="W40:W41"/>
    <mergeCell ref="X40:X41"/>
    <mergeCell ref="R38:R41"/>
    <mergeCell ref="S38:S39"/>
    <mergeCell ref="T38:T39"/>
    <mergeCell ref="U38:U41"/>
    <mergeCell ref="T40:T41"/>
    <mergeCell ref="N38:N41"/>
    <mergeCell ref="O38:O39"/>
    <mergeCell ref="P38:P39"/>
    <mergeCell ref="Q38:Q41"/>
    <mergeCell ref="J38:J41"/>
    <mergeCell ref="K38:K39"/>
    <mergeCell ref="L38:L39"/>
    <mergeCell ref="M38:M41"/>
    <mergeCell ref="O37:R37"/>
    <mergeCell ref="S37:V37"/>
    <mergeCell ref="W37:Z37"/>
    <mergeCell ref="C38:C39"/>
    <mergeCell ref="D38:D39"/>
    <mergeCell ref="E38:E41"/>
    <mergeCell ref="F38:F41"/>
    <mergeCell ref="G38:G39"/>
    <mergeCell ref="H38:H39"/>
    <mergeCell ref="I38:I41"/>
    <mergeCell ref="C37:D37"/>
    <mergeCell ref="E37:F37"/>
    <mergeCell ref="G37:J37"/>
    <mergeCell ref="K37:N37"/>
    <mergeCell ref="W31:W32"/>
    <mergeCell ref="X31:X32"/>
    <mergeCell ref="Y31:Y34"/>
    <mergeCell ref="Z31:Z34"/>
    <mergeCell ref="W33:W34"/>
    <mergeCell ref="X33:X34"/>
    <mergeCell ref="S31:S32"/>
    <mergeCell ref="T31:T32"/>
    <mergeCell ref="U31:U34"/>
    <mergeCell ref="V31:V34"/>
    <mergeCell ref="S33:S34"/>
    <mergeCell ref="T33:T34"/>
    <mergeCell ref="O31:O32"/>
    <mergeCell ref="P31:P32"/>
    <mergeCell ref="Q31:Q34"/>
    <mergeCell ref="R31:R34"/>
    <mergeCell ref="O33:O34"/>
    <mergeCell ref="P33:P34"/>
    <mergeCell ref="K31:K32"/>
    <mergeCell ref="L31:L32"/>
    <mergeCell ref="M31:M34"/>
    <mergeCell ref="N31:N34"/>
    <mergeCell ref="K33:K34"/>
    <mergeCell ref="L33:L34"/>
    <mergeCell ref="G31:G32"/>
    <mergeCell ref="H31:H32"/>
    <mergeCell ref="I31:I34"/>
    <mergeCell ref="J31:J34"/>
    <mergeCell ref="G33:G34"/>
    <mergeCell ref="H33:H34"/>
    <mergeCell ref="C31:C32"/>
    <mergeCell ref="D31:D32"/>
    <mergeCell ref="E31:E34"/>
    <mergeCell ref="F31:F34"/>
    <mergeCell ref="C33:C34"/>
    <mergeCell ref="D33:D34"/>
    <mergeCell ref="S22:S23"/>
    <mergeCell ref="O26:R26"/>
    <mergeCell ref="W22:W23"/>
    <mergeCell ref="E26:F26"/>
    <mergeCell ref="G26:J26"/>
    <mergeCell ref="K26:N26"/>
    <mergeCell ref="G22:G23"/>
    <mergeCell ref="K22:K23"/>
    <mergeCell ref="F20:F23"/>
    <mergeCell ref="O22:O23"/>
    <mergeCell ref="E27:E30"/>
    <mergeCell ref="F27:F30"/>
    <mergeCell ref="S26:V26"/>
    <mergeCell ref="W26:Z26"/>
    <mergeCell ref="U27:U30"/>
    <mergeCell ref="V27:V30"/>
    <mergeCell ref="W27:W28"/>
    <mergeCell ref="G29:G30"/>
    <mergeCell ref="H29:H30"/>
    <mergeCell ref="K29:K30"/>
    <mergeCell ref="G27:G28"/>
    <mergeCell ref="H27:H28"/>
    <mergeCell ref="I27:I30"/>
    <mergeCell ref="J27:J30"/>
    <mergeCell ref="K27:K28"/>
    <mergeCell ref="L27:L28"/>
    <mergeCell ref="M27:M30"/>
    <mergeCell ref="N27:N30"/>
    <mergeCell ref="L29:L30"/>
    <mergeCell ref="O27:O28"/>
    <mergeCell ref="P27:P28"/>
    <mergeCell ref="Q27:Q30"/>
    <mergeCell ref="R27:R30"/>
    <mergeCell ref="O29:O30"/>
    <mergeCell ref="P29:P30"/>
    <mergeCell ref="S27:S28"/>
    <mergeCell ref="T27:T28"/>
    <mergeCell ref="S29:S30"/>
    <mergeCell ref="T29:T30"/>
    <mergeCell ref="X18:X19"/>
    <mergeCell ref="W29:W30"/>
    <mergeCell ref="X29:X30"/>
    <mergeCell ref="Y27:Y30"/>
    <mergeCell ref="X20:X21"/>
    <mergeCell ref="Y20:Y23"/>
    <mergeCell ref="Z27:Z30"/>
    <mergeCell ref="X27:X28"/>
    <mergeCell ref="C20:C21"/>
    <mergeCell ref="G20:G21"/>
    <mergeCell ref="K20:K21"/>
    <mergeCell ref="W20:W21"/>
    <mergeCell ref="S20:S21"/>
    <mergeCell ref="O20:O21"/>
    <mergeCell ref="D20:D21"/>
    <mergeCell ref="E20:E23"/>
    <mergeCell ref="X16:X17"/>
    <mergeCell ref="Y16:Y19"/>
    <mergeCell ref="Z16:Z19"/>
    <mergeCell ref="C18:C19"/>
    <mergeCell ref="D18:D19"/>
    <mergeCell ref="G18:G19"/>
    <mergeCell ref="H18:H19"/>
    <mergeCell ref="K18:K19"/>
    <mergeCell ref="L18:L19"/>
    <mergeCell ref="O18:O19"/>
    <mergeCell ref="T16:T17"/>
    <mergeCell ref="U16:U19"/>
    <mergeCell ref="V16:V19"/>
    <mergeCell ref="W16:W17"/>
    <mergeCell ref="T18:T19"/>
    <mergeCell ref="W18:W19"/>
    <mergeCell ref="P16:P17"/>
    <mergeCell ref="Q16:Q19"/>
    <mergeCell ref="R16:R19"/>
    <mergeCell ref="S16:S17"/>
    <mergeCell ref="P18:P19"/>
    <mergeCell ref="S18:S19"/>
    <mergeCell ref="L16:L17"/>
    <mergeCell ref="M16:M19"/>
    <mergeCell ref="N16:N19"/>
    <mergeCell ref="O16:O17"/>
    <mergeCell ref="W15:Z15"/>
    <mergeCell ref="C16:C17"/>
    <mergeCell ref="D16:D17"/>
    <mergeCell ref="E16:E19"/>
    <mergeCell ref="F16:F19"/>
    <mergeCell ref="G16:G17"/>
    <mergeCell ref="H16:H17"/>
    <mergeCell ref="I16:I19"/>
    <mergeCell ref="J16:J19"/>
    <mergeCell ref="K16:K17"/>
    <mergeCell ref="G15:J15"/>
    <mergeCell ref="K15:N15"/>
    <mergeCell ref="O15:R15"/>
    <mergeCell ref="S15:V15"/>
    <mergeCell ref="K4:N4"/>
    <mergeCell ref="O4:R4"/>
    <mergeCell ref="S4:V4"/>
    <mergeCell ref="W4:Z4"/>
    <mergeCell ref="C4:D4"/>
    <mergeCell ref="E4:F4"/>
    <mergeCell ref="G4:J4"/>
    <mergeCell ref="D5:D6"/>
    <mergeCell ref="I5:I8"/>
    <mergeCell ref="F5:F8"/>
    <mergeCell ref="E5:E8"/>
    <mergeCell ref="C5:C6"/>
    <mergeCell ref="C7:C8"/>
    <mergeCell ref="D7:D8"/>
    <mergeCell ref="W9:W10"/>
    <mergeCell ref="X9:X10"/>
    <mergeCell ref="Y9:Y12"/>
    <mergeCell ref="Z9:Z12"/>
    <mergeCell ref="W11:W12"/>
    <mergeCell ref="X11:X12"/>
    <mergeCell ref="W5:W6"/>
    <mergeCell ref="X5:X6"/>
    <mergeCell ref="Y5:Y8"/>
    <mergeCell ref="Z5:Z8"/>
    <mergeCell ref="W7:W8"/>
    <mergeCell ref="X7:X8"/>
    <mergeCell ref="S9:S10"/>
    <mergeCell ref="T9:T10"/>
    <mergeCell ref="U9:U12"/>
    <mergeCell ref="V9:V12"/>
    <mergeCell ref="S11:S12"/>
    <mergeCell ref="T11:T12"/>
    <mergeCell ref="S5:S6"/>
    <mergeCell ref="T5:T6"/>
    <mergeCell ref="U5:U8"/>
    <mergeCell ref="V5:V8"/>
    <mergeCell ref="S7:S8"/>
    <mergeCell ref="T7:T8"/>
    <mergeCell ref="O9:O10"/>
    <mergeCell ref="P9:P10"/>
    <mergeCell ref="Q9:Q12"/>
    <mergeCell ref="R9:R12"/>
    <mergeCell ref="O11:O12"/>
    <mergeCell ref="P11:P12"/>
    <mergeCell ref="O5:O6"/>
    <mergeCell ref="P5:P6"/>
    <mergeCell ref="Q5:Q8"/>
    <mergeCell ref="R5:R8"/>
    <mergeCell ref="O7:O8"/>
    <mergeCell ref="P7:P8"/>
    <mergeCell ref="K9:K10"/>
    <mergeCell ref="L9:L10"/>
    <mergeCell ref="M9:M12"/>
    <mergeCell ref="N9:N12"/>
    <mergeCell ref="K11:K12"/>
    <mergeCell ref="L11:L12"/>
    <mergeCell ref="K5:K6"/>
    <mergeCell ref="L5:L6"/>
    <mergeCell ref="M5:M8"/>
    <mergeCell ref="N5:N8"/>
    <mergeCell ref="K7:K8"/>
    <mergeCell ref="L7:L8"/>
    <mergeCell ref="I9:I12"/>
    <mergeCell ref="J5:J8"/>
    <mergeCell ref="J9:J12"/>
    <mergeCell ref="H5:H6"/>
    <mergeCell ref="H7:H8"/>
    <mergeCell ref="H9:H10"/>
    <mergeCell ref="H11:H12"/>
    <mergeCell ref="G5:G6"/>
    <mergeCell ref="G7:G8"/>
    <mergeCell ref="G9:G10"/>
    <mergeCell ref="G11:G12"/>
    <mergeCell ref="E9:E12"/>
    <mergeCell ref="C15:D15"/>
    <mergeCell ref="E15:F15"/>
    <mergeCell ref="C11:C12"/>
    <mergeCell ref="C9:C10"/>
    <mergeCell ref="D9:D10"/>
    <mergeCell ref="D11:D12"/>
    <mergeCell ref="F9:F12"/>
    <mergeCell ref="A42:A45"/>
    <mergeCell ref="A5:A8"/>
    <mergeCell ref="A9:A12"/>
    <mergeCell ref="A16:A19"/>
    <mergeCell ref="A20:A23"/>
    <mergeCell ref="D22:D23"/>
    <mergeCell ref="A27:A30"/>
    <mergeCell ref="A31:A34"/>
    <mergeCell ref="A38:A41"/>
    <mergeCell ref="C27:C28"/>
    <mergeCell ref="D27:D28"/>
    <mergeCell ref="C22:C23"/>
    <mergeCell ref="C26:D26"/>
    <mergeCell ref="C29:C30"/>
    <mergeCell ref="D29:D30"/>
  </mergeCells>
  <printOptions/>
  <pageMargins left="0.5905511811023623" right="0.5905511811023623" top="0.3937007874015748" bottom="0.3937007874015748" header="0" footer="0"/>
  <pageSetup horizontalDpi="360" verticalDpi="36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AQ76"/>
  <sheetViews>
    <sheetView workbookViewId="0" topLeftCell="A1">
      <selection activeCell="E39" sqref="E39"/>
    </sheetView>
  </sheetViews>
  <sheetFormatPr defaultColWidth="9.140625" defaultRowHeight="15" customHeight="1"/>
  <cols>
    <col min="1" max="1" width="2.140625" style="4" customWidth="1"/>
    <col min="2" max="21" width="2.140625" style="3" customWidth="1"/>
    <col min="22" max="22" width="5.421875" style="3" customWidth="1"/>
    <col min="23" max="23" width="2.140625" style="3" customWidth="1"/>
    <col min="24" max="24" width="3.140625" style="3" customWidth="1"/>
    <col min="25" max="25" width="2.140625" style="3" customWidth="1"/>
    <col min="26" max="26" width="3.140625" style="3" customWidth="1"/>
    <col min="27" max="27" width="2.140625" style="3" customWidth="1"/>
    <col min="28" max="28" width="3.140625" style="3" customWidth="1"/>
    <col min="29" max="29" width="2.140625" style="3" customWidth="1"/>
    <col min="30" max="30" width="3.140625" style="3" customWidth="1"/>
    <col min="31" max="31" width="2.140625" style="3" customWidth="1"/>
    <col min="32" max="32" width="3.140625" style="3" customWidth="1"/>
    <col min="33" max="33" width="2.140625" style="3" customWidth="1"/>
    <col min="34" max="34" width="3.140625" style="3" customWidth="1"/>
    <col min="35" max="35" width="2.140625" style="3" customWidth="1"/>
    <col min="36" max="36" width="3.140625" style="3" customWidth="1"/>
    <col min="37" max="37" width="2.140625" style="3" customWidth="1"/>
    <col min="38" max="38" width="3.140625" style="3" customWidth="1"/>
    <col min="39" max="44" width="2.140625" style="3" customWidth="1"/>
    <col min="45" max="46" width="9.140625" style="3" customWidth="1"/>
    <col min="47" max="47" width="9.140625" style="221" customWidth="1"/>
    <col min="48" max="16384" width="9.140625" style="3" customWidth="1"/>
  </cols>
  <sheetData>
    <row r="1" spans="1:41" ht="20.25">
      <c r="A1" s="628" t="s">
        <v>125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5" t="str">
        <f>'Dati part'!C1</f>
        <v>Squadra A</v>
      </c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7"/>
    </row>
    <row r="2" spans="1:13" ht="11.25" customHeight="1">
      <c r="A2" s="217"/>
      <c r="B2" s="218"/>
      <c r="C2" s="218"/>
      <c r="D2" s="218"/>
      <c r="E2" s="218"/>
      <c r="F2" s="219"/>
      <c r="G2" s="216"/>
      <c r="H2" s="216"/>
      <c r="I2" s="216"/>
      <c r="J2" s="216"/>
      <c r="K2" s="216"/>
      <c r="L2" s="216"/>
      <c r="M2" s="216"/>
    </row>
    <row r="3" spans="17:41" ht="12">
      <c r="Q3" s="220"/>
      <c r="X3" s="600">
        <f>'Dati part'!B3</f>
        <v>2</v>
      </c>
      <c r="Y3" s="601"/>
      <c r="Z3" s="601" t="str">
        <f>'Dati part'!C3</f>
        <v>MARCO MAMELI</v>
      </c>
      <c r="AA3" s="602"/>
      <c r="AB3" s="602"/>
      <c r="AC3" s="602"/>
      <c r="AD3" s="602"/>
      <c r="AE3" s="602"/>
      <c r="AF3" s="602"/>
      <c r="AG3" s="602"/>
      <c r="AH3" s="602"/>
      <c r="AI3" s="602"/>
      <c r="AJ3" s="603" t="str">
        <f>IF(AO8="P","palleggiatore",IF(AO8="S","schiacciatore",IF(AO8="O","opposto",IF(AO8="L","libero",IF(AO8="C","centrale",IF(AO8="-","ruolo"))))))</f>
        <v>centrale</v>
      </c>
      <c r="AK3" s="604"/>
      <c r="AL3" s="604"/>
      <c r="AM3" s="604"/>
      <c r="AN3" s="604"/>
      <c r="AO3" s="605"/>
    </row>
    <row r="4" spans="1:43" ht="11.25" customHeight="1">
      <c r="A4" s="606" t="s">
        <v>173</v>
      </c>
      <c r="B4" s="607"/>
      <c r="C4" s="607"/>
      <c r="D4" s="607"/>
      <c r="E4" s="607"/>
      <c r="F4" s="607"/>
      <c r="G4" s="607"/>
      <c r="H4" s="608"/>
      <c r="I4" s="606" t="s">
        <v>176</v>
      </c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10"/>
      <c r="U4" s="611" t="s">
        <v>179</v>
      </c>
      <c r="V4" s="609"/>
      <c r="W4" s="609"/>
      <c r="X4" s="609"/>
      <c r="Y4" s="609"/>
      <c r="Z4" s="609"/>
      <c r="AA4" s="609"/>
      <c r="AB4" s="609"/>
      <c r="AC4" s="609"/>
      <c r="AD4" s="612"/>
      <c r="AE4" s="606" t="s">
        <v>177</v>
      </c>
      <c r="AF4" s="609"/>
      <c r="AG4" s="609"/>
      <c r="AH4" s="609"/>
      <c r="AI4" s="609"/>
      <c r="AJ4" s="609"/>
      <c r="AK4" s="609"/>
      <c r="AL4" s="610"/>
      <c r="AM4" s="611" t="s">
        <v>178</v>
      </c>
      <c r="AN4" s="613"/>
      <c r="AO4" s="614"/>
      <c r="AP4" s="5"/>
      <c r="AQ4" s="5"/>
    </row>
    <row r="5" spans="1:43" ht="11.25" customHeight="1">
      <c r="A5" s="618" t="s">
        <v>93</v>
      </c>
      <c r="B5" s="619"/>
      <c r="C5" s="575" t="s">
        <v>170</v>
      </c>
      <c r="D5" s="575"/>
      <c r="E5" s="575" t="s">
        <v>171</v>
      </c>
      <c r="F5" s="575"/>
      <c r="G5" s="575" t="s">
        <v>172</v>
      </c>
      <c r="H5" s="589"/>
      <c r="I5" s="590" t="s">
        <v>93</v>
      </c>
      <c r="J5" s="575"/>
      <c r="K5" s="575" t="s">
        <v>170</v>
      </c>
      <c r="L5" s="575"/>
      <c r="M5" s="575" t="s">
        <v>171</v>
      </c>
      <c r="N5" s="575"/>
      <c r="O5" s="575" t="s">
        <v>174</v>
      </c>
      <c r="P5" s="575"/>
      <c r="Q5" s="575" t="s">
        <v>175</v>
      </c>
      <c r="R5" s="575"/>
      <c r="S5" s="575" t="s">
        <v>172</v>
      </c>
      <c r="T5" s="576"/>
      <c r="U5" s="591" t="s">
        <v>93</v>
      </c>
      <c r="V5" s="575"/>
      <c r="W5" s="575" t="s">
        <v>170</v>
      </c>
      <c r="X5" s="575"/>
      <c r="Y5" s="575" t="s">
        <v>171</v>
      </c>
      <c r="Z5" s="575"/>
      <c r="AA5" s="575" t="s">
        <v>174</v>
      </c>
      <c r="AB5" s="575"/>
      <c r="AC5" s="575" t="s">
        <v>175</v>
      </c>
      <c r="AD5" s="589"/>
      <c r="AE5" s="590" t="s">
        <v>170</v>
      </c>
      <c r="AF5" s="575"/>
      <c r="AG5" s="575" t="s">
        <v>171</v>
      </c>
      <c r="AH5" s="575"/>
      <c r="AI5" s="575" t="s">
        <v>174</v>
      </c>
      <c r="AJ5" s="575"/>
      <c r="AK5" s="575" t="s">
        <v>175</v>
      </c>
      <c r="AL5" s="576"/>
      <c r="AM5" s="615"/>
      <c r="AN5" s="616"/>
      <c r="AO5" s="617"/>
      <c r="AP5" s="1"/>
      <c r="AQ5" s="1"/>
    </row>
    <row r="6" spans="1:41" ht="11.25" customHeight="1">
      <c r="A6" s="579">
        <f>C6+E6+G6</f>
        <v>11</v>
      </c>
      <c r="B6" s="580"/>
      <c r="C6" s="583">
        <f>'gioc. A (1)'!D23</f>
        <v>8</v>
      </c>
      <c r="D6" s="563"/>
      <c r="E6" s="563">
        <f>'gioc. A (1)'!D7</f>
        <v>2</v>
      </c>
      <c r="F6" s="563"/>
      <c r="G6" s="563">
        <f>SUM('Dati A'!AD22:AH22)</f>
        <v>1</v>
      </c>
      <c r="H6" s="585"/>
      <c r="I6" s="571">
        <f>K6+M6+O6+Q6+S6</f>
        <v>5</v>
      </c>
      <c r="J6" s="572"/>
      <c r="K6" s="587">
        <f>'gioc. A (1)'!D17</f>
        <v>1</v>
      </c>
      <c r="L6" s="567"/>
      <c r="M6" s="567">
        <f>'gioc. A (1)'!D1</f>
        <v>1</v>
      </c>
      <c r="N6" s="567"/>
      <c r="O6" s="567">
        <f>'gioc. A (1)'!D9</f>
        <v>0</v>
      </c>
      <c r="P6" s="567"/>
      <c r="Q6" s="567">
        <f>'gioc. A (1)'!D25</f>
        <v>1</v>
      </c>
      <c r="R6" s="567"/>
      <c r="S6" s="567">
        <f>SUM('Dati A'!AD21:AH21)</f>
        <v>2</v>
      </c>
      <c r="T6" s="568"/>
      <c r="U6" s="621">
        <f>IF('Dati A'!AI22=0,0%,'Dati A'!AC22/'Dati A'!AI22)</f>
        <v>0.12554112554112554</v>
      </c>
      <c r="V6" s="622"/>
      <c r="W6" s="596">
        <f>IF('Dati A'!AI13=0,"0%",'Dati A'!AC13/'Dati A'!AI13)</f>
        <v>0.18309859154929578</v>
      </c>
      <c r="X6" s="597"/>
      <c r="Y6" s="558">
        <f>IF('Dati A'!AI5=0,"0%",'Dati A'!AC5/'Dati A'!AI5)</f>
        <v>0.08108108108108109</v>
      </c>
      <c r="Z6" s="558"/>
      <c r="AA6" s="558">
        <f>IF('Dati A'!AI9=0,"0%",'Dati A'!AC9/'Dati A'!AI9)</f>
        <v>0.125</v>
      </c>
      <c r="AB6" s="558"/>
      <c r="AC6" s="558">
        <f>IF('Dati A'!AI17=0,"0%",'Dati A'!AC17/'Dati A'!AI17)</f>
        <v>0.1111111111111111</v>
      </c>
      <c r="AD6" s="560"/>
      <c r="AE6" s="562">
        <f>'gioc. A (1)'!G21</f>
        <v>0.7692307692307693</v>
      </c>
      <c r="AF6" s="563"/>
      <c r="AG6" s="566">
        <f>'gioc. A (1)'!G5</f>
        <v>0.6666666666666666</v>
      </c>
      <c r="AH6" s="563"/>
      <c r="AI6" s="566">
        <f>'gioc. A (1)'!G13</f>
        <v>1</v>
      </c>
      <c r="AJ6" s="563"/>
      <c r="AK6" s="566">
        <f>'gioc. A (1)'!G29</f>
        <v>0.6666666666666666</v>
      </c>
      <c r="AL6" s="577"/>
      <c r="AM6" s="549">
        <f>IF(U6&lt;=1%,"s.v.",IF(AO8="L",AH8,IF(AO8="P",(K8+AH8)/2,(K8+V8+AH8)/3)))</f>
        <v>7.085470085470085</v>
      </c>
      <c r="AN6" s="550"/>
      <c r="AO6" s="551"/>
    </row>
    <row r="7" spans="1:41" ht="6" customHeight="1">
      <c r="A7" s="581"/>
      <c r="B7" s="582"/>
      <c r="C7" s="584"/>
      <c r="D7" s="565"/>
      <c r="E7" s="565"/>
      <c r="F7" s="565"/>
      <c r="G7" s="565"/>
      <c r="H7" s="586"/>
      <c r="I7" s="573"/>
      <c r="J7" s="574"/>
      <c r="K7" s="588"/>
      <c r="L7" s="569"/>
      <c r="M7" s="569"/>
      <c r="N7" s="569"/>
      <c r="O7" s="569"/>
      <c r="P7" s="569"/>
      <c r="Q7" s="569"/>
      <c r="R7" s="569"/>
      <c r="S7" s="569"/>
      <c r="T7" s="570"/>
      <c r="U7" s="623"/>
      <c r="V7" s="624"/>
      <c r="W7" s="598"/>
      <c r="X7" s="599"/>
      <c r="Y7" s="559"/>
      <c r="Z7" s="559"/>
      <c r="AA7" s="559"/>
      <c r="AB7" s="559"/>
      <c r="AC7" s="559"/>
      <c r="AD7" s="561"/>
      <c r="AE7" s="564"/>
      <c r="AF7" s="565"/>
      <c r="AG7" s="565"/>
      <c r="AH7" s="565"/>
      <c r="AI7" s="565"/>
      <c r="AJ7" s="565"/>
      <c r="AK7" s="565"/>
      <c r="AL7" s="578"/>
      <c r="AM7" s="552"/>
      <c r="AN7" s="553"/>
      <c r="AO7" s="554"/>
    </row>
    <row r="8" spans="1:41" ht="11.25" customHeight="1">
      <c r="A8" s="227"/>
      <c r="B8" s="228"/>
      <c r="C8" s="228"/>
      <c r="D8" s="228"/>
      <c r="E8" s="228"/>
      <c r="F8" s="228"/>
      <c r="G8" s="228"/>
      <c r="H8" s="228"/>
      <c r="I8" s="555">
        <f>A6-I6</f>
        <v>6</v>
      </c>
      <c r="J8" s="556"/>
      <c r="K8" s="557">
        <f>IF(I8&gt;=13,9,IF(I8&gt;=8,8,IF(I8&gt;=3,7,IF(I8&gt;=-2,6,IF(I8&gt;=-7,5,IF(I8&gt;=-12,4,IF(I8&gt;=-18,3,IF(I8&lt;-18,3))))))))</f>
        <v>7</v>
      </c>
      <c r="L8" s="557"/>
      <c r="M8" s="228"/>
      <c r="N8" s="228"/>
      <c r="O8" s="228"/>
      <c r="P8" s="228"/>
      <c r="Q8" s="228"/>
      <c r="R8" s="228"/>
      <c r="S8" s="228"/>
      <c r="T8" s="228"/>
      <c r="U8" s="228"/>
      <c r="V8" s="231">
        <f>IF(U6&gt;=16.67%,7.5,IF(U6&gt;=14%,7,IF(U6&gt;=12.5%,6.5,IF(U6&gt;=11.11%,6,IF(U6&gt;=10%,5.5,IF(U6&gt;=9.09%,5,IF(U6&gt;=8.33%,4.5,IF(U6&lt;8.33%,4.5))))))))</f>
        <v>6.5</v>
      </c>
      <c r="W8" s="228"/>
      <c r="X8" s="228"/>
      <c r="Y8" s="228"/>
      <c r="Z8" s="228"/>
      <c r="AA8" s="228"/>
      <c r="AB8" s="228"/>
      <c r="AC8" s="228"/>
      <c r="AD8" s="228"/>
      <c r="AE8" s="228"/>
      <c r="AF8" s="228">
        <f>COUNTIF(AE6:AL7,0)</f>
        <v>0</v>
      </c>
      <c r="AG8" s="228"/>
      <c r="AH8" s="229">
        <f>IF(AF8=4,0,SUM(AE6+AG6+AI6+AK6)/(4-AF8)*(10))</f>
        <v>7.756410256410256</v>
      </c>
      <c r="AI8" s="228"/>
      <c r="AJ8" s="228"/>
      <c r="AK8" s="228"/>
      <c r="AL8" s="228"/>
      <c r="AM8" s="228"/>
      <c r="AN8" s="228"/>
      <c r="AO8" s="230" t="str">
        <f>IF('Dati part'!A3="","-",'Dati part'!A3)</f>
        <v>C</v>
      </c>
    </row>
    <row r="9" spans="17:41" ht="12">
      <c r="Q9" s="220"/>
      <c r="X9" s="600">
        <f>'Dati part'!B4</f>
        <v>3</v>
      </c>
      <c r="Y9" s="620"/>
      <c r="Z9" s="601" t="str">
        <f>'Dati part'!C4</f>
        <v>MONICA BONORI</v>
      </c>
      <c r="AA9" s="602"/>
      <c r="AB9" s="602"/>
      <c r="AC9" s="602"/>
      <c r="AD9" s="602"/>
      <c r="AE9" s="602"/>
      <c r="AF9" s="602"/>
      <c r="AG9" s="602"/>
      <c r="AH9" s="602"/>
      <c r="AI9" s="602"/>
      <c r="AJ9" s="603" t="str">
        <f>IF(AO14="P","palleggiatore",IF(AO14="S","schiacciatore",IF(AO14="O","opposto",IF(AO14="L","libero",IF(AO14="C","centrale",IF(AO14="-","ruolo"))))))</f>
        <v>palleggiatore</v>
      </c>
      <c r="AK9" s="604"/>
      <c r="AL9" s="604"/>
      <c r="AM9" s="604"/>
      <c r="AN9" s="604"/>
      <c r="AO9" s="605"/>
    </row>
    <row r="10" spans="1:41" ht="11.25" customHeight="1">
      <c r="A10" s="606" t="s">
        <v>173</v>
      </c>
      <c r="B10" s="607"/>
      <c r="C10" s="607"/>
      <c r="D10" s="607"/>
      <c r="E10" s="607"/>
      <c r="F10" s="607"/>
      <c r="G10" s="607"/>
      <c r="H10" s="608"/>
      <c r="I10" s="606" t="s">
        <v>176</v>
      </c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10"/>
      <c r="U10" s="611" t="s">
        <v>179</v>
      </c>
      <c r="V10" s="609"/>
      <c r="W10" s="609"/>
      <c r="X10" s="609"/>
      <c r="Y10" s="609"/>
      <c r="Z10" s="609"/>
      <c r="AA10" s="609"/>
      <c r="AB10" s="609"/>
      <c r="AC10" s="609"/>
      <c r="AD10" s="612"/>
      <c r="AE10" s="606" t="s">
        <v>177</v>
      </c>
      <c r="AF10" s="609"/>
      <c r="AG10" s="609"/>
      <c r="AH10" s="609"/>
      <c r="AI10" s="609"/>
      <c r="AJ10" s="609"/>
      <c r="AK10" s="609"/>
      <c r="AL10" s="610"/>
      <c r="AM10" s="611" t="s">
        <v>178</v>
      </c>
      <c r="AN10" s="613"/>
      <c r="AO10" s="614"/>
    </row>
    <row r="11" spans="1:41" ht="11.25" customHeight="1">
      <c r="A11" s="618" t="s">
        <v>93</v>
      </c>
      <c r="B11" s="619"/>
      <c r="C11" s="575" t="s">
        <v>170</v>
      </c>
      <c r="D11" s="575"/>
      <c r="E11" s="575" t="s">
        <v>171</v>
      </c>
      <c r="F11" s="575"/>
      <c r="G11" s="575" t="s">
        <v>172</v>
      </c>
      <c r="H11" s="589"/>
      <c r="I11" s="590" t="s">
        <v>93</v>
      </c>
      <c r="J11" s="575"/>
      <c r="K11" s="575" t="s">
        <v>170</v>
      </c>
      <c r="L11" s="575"/>
      <c r="M11" s="575" t="s">
        <v>171</v>
      </c>
      <c r="N11" s="575"/>
      <c r="O11" s="575" t="s">
        <v>174</v>
      </c>
      <c r="P11" s="575"/>
      <c r="Q11" s="575" t="s">
        <v>175</v>
      </c>
      <c r="R11" s="575"/>
      <c r="S11" s="575" t="s">
        <v>172</v>
      </c>
      <c r="T11" s="576"/>
      <c r="U11" s="591" t="s">
        <v>93</v>
      </c>
      <c r="V11" s="575"/>
      <c r="W11" s="575" t="s">
        <v>170</v>
      </c>
      <c r="X11" s="575"/>
      <c r="Y11" s="575" t="s">
        <v>171</v>
      </c>
      <c r="Z11" s="575"/>
      <c r="AA11" s="575" t="s">
        <v>174</v>
      </c>
      <c r="AB11" s="575"/>
      <c r="AC11" s="575" t="s">
        <v>175</v>
      </c>
      <c r="AD11" s="589"/>
      <c r="AE11" s="590" t="s">
        <v>170</v>
      </c>
      <c r="AF11" s="575"/>
      <c r="AG11" s="575" t="s">
        <v>171</v>
      </c>
      <c r="AH11" s="575"/>
      <c r="AI11" s="575" t="s">
        <v>174</v>
      </c>
      <c r="AJ11" s="575"/>
      <c r="AK11" s="575" t="s">
        <v>175</v>
      </c>
      <c r="AL11" s="576"/>
      <c r="AM11" s="615"/>
      <c r="AN11" s="616"/>
      <c r="AO11" s="617"/>
    </row>
    <row r="12" spans="1:41" ht="11.25" customHeight="1">
      <c r="A12" s="579">
        <f>C12+E12+G12</f>
        <v>1</v>
      </c>
      <c r="B12" s="580"/>
      <c r="C12" s="583">
        <f>'gioc. A (1)'!L23</f>
        <v>0</v>
      </c>
      <c r="D12" s="563"/>
      <c r="E12" s="563">
        <f>'gioc. A (1)'!L7</f>
        <v>1</v>
      </c>
      <c r="F12" s="563"/>
      <c r="G12" s="563">
        <f>SUM('Dati A'!AD41:AH41)</f>
        <v>0</v>
      </c>
      <c r="H12" s="585"/>
      <c r="I12" s="571">
        <f>K12+M12+O12+Q12+S12</f>
        <v>3</v>
      </c>
      <c r="J12" s="572"/>
      <c r="K12" s="587">
        <f>'gioc. A (1)'!L17</f>
        <v>0</v>
      </c>
      <c r="L12" s="567"/>
      <c r="M12" s="567">
        <f>'gioc. A (1)'!L1</f>
        <v>1</v>
      </c>
      <c r="N12" s="567"/>
      <c r="O12" s="567">
        <f>'gioc. A (1)'!L9</f>
        <v>2</v>
      </c>
      <c r="P12" s="567"/>
      <c r="Q12" s="567">
        <f>'gioc. A (1)'!L25</f>
        <v>0</v>
      </c>
      <c r="R12" s="567"/>
      <c r="S12" s="567">
        <f>SUM('Dati A'!AD40:AH40)</f>
        <v>0</v>
      </c>
      <c r="T12" s="568"/>
      <c r="U12" s="621">
        <f>IF('Dati A'!AI22=0,0%,'Dati A'!AC41/'Dati A'!AI22)</f>
        <v>0.07792207792207792</v>
      </c>
      <c r="V12" s="622"/>
      <c r="W12" s="596">
        <f>IF('Dati A'!AI13=0,"0%",'Dati A'!AC32/'Dati A'!AI13)</f>
        <v>0.014084507042253521</v>
      </c>
      <c r="X12" s="597"/>
      <c r="Y12" s="558">
        <f>IF('Dati A'!AI5=0,"0%",'Dati A'!AC24/'Dati A'!AI5)</f>
        <v>0.08108108108108109</v>
      </c>
      <c r="Z12" s="558"/>
      <c r="AA12" s="558">
        <f>IF('Dati A'!AI9=0,"0%",'Dati A'!AC28/'Dati A'!AI9)</f>
        <v>0.25</v>
      </c>
      <c r="AB12" s="558"/>
      <c r="AC12" s="558">
        <f>IF('Dati A'!AI17=0,"0%",'Dati A'!AC36/'Dati A'!AI17)</f>
        <v>0.05555555555555555</v>
      </c>
      <c r="AD12" s="560"/>
      <c r="AE12" s="562">
        <f>'gioc. A (1)'!M17</f>
        <v>0</v>
      </c>
      <c r="AF12" s="563"/>
      <c r="AG12" s="566">
        <f>'gioc. A (1)'!O5</f>
        <v>0.5</v>
      </c>
      <c r="AH12" s="563"/>
      <c r="AI12" s="566">
        <f>'gioc. A (1)'!O13</f>
        <v>0.5</v>
      </c>
      <c r="AJ12" s="563"/>
      <c r="AK12" s="566">
        <f>'gioc. A (1)'!O29</f>
        <v>0.6666666666666666</v>
      </c>
      <c r="AL12" s="577"/>
      <c r="AM12" s="549">
        <f>IF(U12&lt;=1%,"s.v.",IF(AO14="L",AH14,IF(AO14="P",(K14+AH14)/2,(K14+V14+AH14)/3)))</f>
        <v>5.777777777777777</v>
      </c>
      <c r="AN12" s="550"/>
      <c r="AO12" s="551"/>
    </row>
    <row r="13" spans="1:41" ht="6" customHeight="1">
      <c r="A13" s="581"/>
      <c r="B13" s="582"/>
      <c r="C13" s="584"/>
      <c r="D13" s="565"/>
      <c r="E13" s="565"/>
      <c r="F13" s="565"/>
      <c r="G13" s="565"/>
      <c r="H13" s="586"/>
      <c r="I13" s="573"/>
      <c r="J13" s="574"/>
      <c r="K13" s="588"/>
      <c r="L13" s="569"/>
      <c r="M13" s="569"/>
      <c r="N13" s="569"/>
      <c r="O13" s="569"/>
      <c r="P13" s="569"/>
      <c r="Q13" s="569"/>
      <c r="R13" s="569"/>
      <c r="S13" s="569"/>
      <c r="T13" s="570"/>
      <c r="U13" s="623"/>
      <c r="V13" s="624"/>
      <c r="W13" s="598"/>
      <c r="X13" s="599"/>
      <c r="Y13" s="559"/>
      <c r="Z13" s="559"/>
      <c r="AA13" s="559"/>
      <c r="AB13" s="559"/>
      <c r="AC13" s="559"/>
      <c r="AD13" s="561"/>
      <c r="AE13" s="564"/>
      <c r="AF13" s="565"/>
      <c r="AG13" s="565"/>
      <c r="AH13" s="565"/>
      <c r="AI13" s="565"/>
      <c r="AJ13" s="565"/>
      <c r="AK13" s="565"/>
      <c r="AL13" s="578"/>
      <c r="AM13" s="552"/>
      <c r="AN13" s="553"/>
      <c r="AO13" s="554"/>
    </row>
    <row r="14" spans="1:41" ht="11.25" customHeight="1">
      <c r="A14" s="227"/>
      <c r="B14" s="228"/>
      <c r="C14" s="228"/>
      <c r="D14" s="228"/>
      <c r="E14" s="228"/>
      <c r="F14" s="228"/>
      <c r="G14" s="228"/>
      <c r="H14" s="228"/>
      <c r="I14" s="555">
        <f>A12-I12</f>
        <v>-2</v>
      </c>
      <c r="J14" s="556"/>
      <c r="K14" s="557">
        <f>IF(I14&gt;=13,9,IF(I14&gt;=8,8,IF(I14&gt;=3,7,IF(I14&gt;=-2,6,IF(I14&gt;=-7,5,IF(I14&gt;=-12,4,IF(I14&gt;=-18,3,IF(I14&lt;-18,3))))))))</f>
        <v>6</v>
      </c>
      <c r="L14" s="557"/>
      <c r="M14" s="228"/>
      <c r="N14" s="228"/>
      <c r="O14" s="228"/>
      <c r="P14" s="228"/>
      <c r="Q14" s="228"/>
      <c r="R14" s="228"/>
      <c r="S14" s="228"/>
      <c r="T14" s="228"/>
      <c r="U14" s="228"/>
      <c r="V14" s="231">
        <f>IF(U12&gt;=16.67%,7.5,IF(U12&gt;=14%,7,IF(U12&gt;=12.5%,6.5,IF(U12&gt;=11.11%,6,IF(U12&gt;=10%,5.5,IF(U12&gt;=9.09%,5,IF(U12&gt;=8.33%,4.5,IF(U12&lt;8.33%,4.5))))))))</f>
        <v>4.5</v>
      </c>
      <c r="W14" s="228"/>
      <c r="X14" s="228"/>
      <c r="Y14" s="228"/>
      <c r="Z14" s="228"/>
      <c r="AA14" s="228"/>
      <c r="AB14" s="228"/>
      <c r="AC14" s="228"/>
      <c r="AD14" s="228"/>
      <c r="AE14" s="228"/>
      <c r="AF14" s="228">
        <f>COUNTIF(AE12:AL13,0)</f>
        <v>1</v>
      </c>
      <c r="AG14" s="228"/>
      <c r="AH14" s="229">
        <f>IF(AF14=4,0,SUM(AE12+AG12+AI12+AK12)/(4-AF14)*(10))</f>
        <v>5.5555555555555545</v>
      </c>
      <c r="AI14" s="228"/>
      <c r="AJ14" s="228"/>
      <c r="AK14" s="228"/>
      <c r="AL14" s="228"/>
      <c r="AM14" s="228"/>
      <c r="AN14" s="228"/>
      <c r="AO14" s="230" t="str">
        <f>IF('Dati part'!A4="","-",'Dati part'!A4)</f>
        <v>P</v>
      </c>
    </row>
    <row r="15" spans="17:41" ht="12">
      <c r="Q15" s="220"/>
      <c r="X15" s="600">
        <f>'Dati part'!B5</f>
        <v>4</v>
      </c>
      <c r="Y15" s="601"/>
      <c r="Z15" s="601" t="str">
        <f>'Dati part'!C5</f>
        <v>CATERINA TREBISONDA</v>
      </c>
      <c r="AA15" s="602"/>
      <c r="AB15" s="602"/>
      <c r="AC15" s="602"/>
      <c r="AD15" s="602"/>
      <c r="AE15" s="602"/>
      <c r="AF15" s="602"/>
      <c r="AG15" s="602"/>
      <c r="AH15" s="602"/>
      <c r="AI15" s="602"/>
      <c r="AJ15" s="603" t="str">
        <f>IF(AO20="P","palleggiatore",IF(AO20="S","schiacciatore",IF(AO20="O","opposto",IF(AO20="L","libero",IF(AO20="C","centrale",IF(AO20="-","ruolo"))))))</f>
        <v>schiacciatore</v>
      </c>
      <c r="AK15" s="604"/>
      <c r="AL15" s="604"/>
      <c r="AM15" s="604"/>
      <c r="AN15" s="604"/>
      <c r="AO15" s="605"/>
    </row>
    <row r="16" spans="1:41" ht="11.25" customHeight="1">
      <c r="A16" s="606" t="s">
        <v>173</v>
      </c>
      <c r="B16" s="607"/>
      <c r="C16" s="607"/>
      <c r="D16" s="607"/>
      <c r="E16" s="607"/>
      <c r="F16" s="607"/>
      <c r="G16" s="607"/>
      <c r="H16" s="608"/>
      <c r="I16" s="606" t="s">
        <v>176</v>
      </c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10"/>
      <c r="U16" s="611" t="s">
        <v>179</v>
      </c>
      <c r="V16" s="609"/>
      <c r="W16" s="609"/>
      <c r="X16" s="609"/>
      <c r="Y16" s="609"/>
      <c r="Z16" s="609"/>
      <c r="AA16" s="609"/>
      <c r="AB16" s="609"/>
      <c r="AC16" s="609"/>
      <c r="AD16" s="612"/>
      <c r="AE16" s="606" t="s">
        <v>177</v>
      </c>
      <c r="AF16" s="609"/>
      <c r="AG16" s="609"/>
      <c r="AH16" s="609"/>
      <c r="AI16" s="609"/>
      <c r="AJ16" s="609"/>
      <c r="AK16" s="609"/>
      <c r="AL16" s="610"/>
      <c r="AM16" s="611" t="s">
        <v>178</v>
      </c>
      <c r="AN16" s="613"/>
      <c r="AO16" s="614"/>
    </row>
    <row r="17" spans="1:41" ht="11.25" customHeight="1">
      <c r="A17" s="618" t="s">
        <v>93</v>
      </c>
      <c r="B17" s="619"/>
      <c r="C17" s="575" t="s">
        <v>170</v>
      </c>
      <c r="D17" s="575"/>
      <c r="E17" s="575" t="s">
        <v>171</v>
      </c>
      <c r="F17" s="575"/>
      <c r="G17" s="575" t="s">
        <v>172</v>
      </c>
      <c r="H17" s="589"/>
      <c r="I17" s="590" t="s">
        <v>93</v>
      </c>
      <c r="J17" s="575"/>
      <c r="K17" s="575" t="s">
        <v>170</v>
      </c>
      <c r="L17" s="575"/>
      <c r="M17" s="575" t="s">
        <v>171</v>
      </c>
      <c r="N17" s="575"/>
      <c r="O17" s="575" t="s">
        <v>174</v>
      </c>
      <c r="P17" s="575"/>
      <c r="Q17" s="575" t="s">
        <v>175</v>
      </c>
      <c r="R17" s="575"/>
      <c r="S17" s="575" t="s">
        <v>172</v>
      </c>
      <c r="T17" s="576"/>
      <c r="U17" s="591" t="s">
        <v>93</v>
      </c>
      <c r="V17" s="575"/>
      <c r="W17" s="575" t="s">
        <v>170</v>
      </c>
      <c r="X17" s="575"/>
      <c r="Y17" s="575" t="s">
        <v>171</v>
      </c>
      <c r="Z17" s="575"/>
      <c r="AA17" s="575" t="s">
        <v>174</v>
      </c>
      <c r="AB17" s="575"/>
      <c r="AC17" s="575" t="s">
        <v>175</v>
      </c>
      <c r="AD17" s="589"/>
      <c r="AE17" s="590" t="s">
        <v>170</v>
      </c>
      <c r="AF17" s="575"/>
      <c r="AG17" s="575" t="s">
        <v>171</v>
      </c>
      <c r="AH17" s="575"/>
      <c r="AI17" s="575" t="s">
        <v>174</v>
      </c>
      <c r="AJ17" s="575"/>
      <c r="AK17" s="575" t="s">
        <v>175</v>
      </c>
      <c r="AL17" s="576"/>
      <c r="AM17" s="615"/>
      <c r="AN17" s="616"/>
      <c r="AO17" s="617"/>
    </row>
    <row r="18" spans="1:41" ht="11.25" customHeight="1">
      <c r="A18" s="579">
        <f>C18+E18+G18</f>
        <v>3</v>
      </c>
      <c r="B18" s="580"/>
      <c r="C18" s="583">
        <f>'gioc. A (1)'!D56</f>
        <v>3</v>
      </c>
      <c r="D18" s="563"/>
      <c r="E18" s="563">
        <f>'gioc. A (1)'!D40</f>
        <v>0</v>
      </c>
      <c r="F18" s="563"/>
      <c r="G18" s="563">
        <f>SUM('Dati A'!AD60:AH60)</f>
        <v>0</v>
      </c>
      <c r="H18" s="585"/>
      <c r="I18" s="571">
        <f>K18+M18+O18+Q18+S18</f>
        <v>4</v>
      </c>
      <c r="J18" s="572"/>
      <c r="K18" s="587">
        <f>'gioc. A (1)'!D50</f>
        <v>0</v>
      </c>
      <c r="L18" s="567"/>
      <c r="M18" s="567">
        <f>'gioc. A (1)'!D34</f>
        <v>3</v>
      </c>
      <c r="N18" s="567"/>
      <c r="O18" s="567">
        <f>'gioc. A (1)'!D42</f>
        <v>0</v>
      </c>
      <c r="P18" s="567"/>
      <c r="Q18" s="567">
        <f>'gioc. A (1)'!D58</f>
        <v>1</v>
      </c>
      <c r="R18" s="567"/>
      <c r="S18" s="567">
        <f>SUM('Dati A'!AD59:AH59)</f>
        <v>0</v>
      </c>
      <c r="T18" s="568"/>
      <c r="U18" s="592">
        <f>IF('Dati A'!AI22=0,0%,'Dati A'!AC60/'Dati A'!AI22)</f>
        <v>0.1774891774891775</v>
      </c>
      <c r="V18" s="593"/>
      <c r="W18" s="596">
        <f>IF('Dati A'!AI13=0,"0%",'Dati A'!AC51/'Dati A'!AI13)</f>
        <v>0.22535211267605634</v>
      </c>
      <c r="X18" s="597"/>
      <c r="Y18" s="558">
        <f>IF('Dati A'!AI5=0,"0%",'Dati A'!AC43/'Dati A'!AI5)</f>
        <v>0.16216216216216217</v>
      </c>
      <c r="Z18" s="558"/>
      <c r="AA18" s="558">
        <f>IF('Dati A'!AI9=0,"0%",'Dati A'!AC47/'Dati A'!AI9)</f>
        <v>0.09375</v>
      </c>
      <c r="AB18" s="558"/>
      <c r="AC18" s="558">
        <f>IF('Dati A'!AI17=0,"0%",'Dati A'!AC55/'Dati A'!AI17)</f>
        <v>0.18518518518518517</v>
      </c>
      <c r="AD18" s="560"/>
      <c r="AE18" s="562">
        <f>'gioc. A (1)'!G54</f>
        <v>0.25</v>
      </c>
      <c r="AF18" s="563"/>
      <c r="AG18" s="566">
        <f>'gioc. A (1)'!G38</f>
        <v>0.16666666666666666</v>
      </c>
      <c r="AH18" s="563"/>
      <c r="AI18" s="566">
        <f>'gioc. A (1)'!G46</f>
        <v>1</v>
      </c>
      <c r="AJ18" s="563"/>
      <c r="AK18" s="566">
        <f>'gioc. A (1)'!G62</f>
        <v>0.3</v>
      </c>
      <c r="AL18" s="577"/>
      <c r="AM18" s="549">
        <f>IF(U18&lt;=1%,"s.v.",IF(AO20="L",AH20,IF(AO20="P",(K20+AH20)/2,(K20+V20+AH20)/3)))</f>
        <v>5.9305555555555545</v>
      </c>
      <c r="AN18" s="550"/>
      <c r="AO18" s="551"/>
    </row>
    <row r="19" spans="1:41" ht="6" customHeight="1">
      <c r="A19" s="581"/>
      <c r="B19" s="582"/>
      <c r="C19" s="584"/>
      <c r="D19" s="565"/>
      <c r="E19" s="565"/>
      <c r="F19" s="565"/>
      <c r="G19" s="565"/>
      <c r="H19" s="586"/>
      <c r="I19" s="573"/>
      <c r="J19" s="574"/>
      <c r="K19" s="588"/>
      <c r="L19" s="569"/>
      <c r="M19" s="569"/>
      <c r="N19" s="569"/>
      <c r="O19" s="569"/>
      <c r="P19" s="569"/>
      <c r="Q19" s="569"/>
      <c r="R19" s="569"/>
      <c r="S19" s="569"/>
      <c r="T19" s="570"/>
      <c r="U19" s="594"/>
      <c r="V19" s="595"/>
      <c r="W19" s="598"/>
      <c r="X19" s="599"/>
      <c r="Y19" s="559"/>
      <c r="Z19" s="559"/>
      <c r="AA19" s="559"/>
      <c r="AB19" s="559"/>
      <c r="AC19" s="559"/>
      <c r="AD19" s="561"/>
      <c r="AE19" s="564"/>
      <c r="AF19" s="565"/>
      <c r="AG19" s="565"/>
      <c r="AH19" s="565"/>
      <c r="AI19" s="565"/>
      <c r="AJ19" s="565"/>
      <c r="AK19" s="565"/>
      <c r="AL19" s="578"/>
      <c r="AM19" s="552"/>
      <c r="AN19" s="553"/>
      <c r="AO19" s="554"/>
    </row>
    <row r="20" spans="1:41" ht="11.25" customHeight="1">
      <c r="A20" s="227"/>
      <c r="B20" s="228"/>
      <c r="C20" s="228"/>
      <c r="D20" s="228"/>
      <c r="E20" s="228"/>
      <c r="F20" s="228"/>
      <c r="G20" s="228"/>
      <c r="H20" s="228"/>
      <c r="I20" s="555">
        <f>A18-I18</f>
        <v>-1</v>
      </c>
      <c r="J20" s="556"/>
      <c r="K20" s="557">
        <f>IF(I20&gt;=13,9,IF(I20&gt;=8,8,IF(I20&gt;=3,7,IF(I20&gt;=-2,6,IF(I20&gt;=-7,5,IF(I20&gt;=-12,4,IF(I20&gt;=-18,3,IF(I20&lt;-18,3))))))))</f>
        <v>6</v>
      </c>
      <c r="L20" s="557"/>
      <c r="M20" s="228"/>
      <c r="N20" s="228"/>
      <c r="O20" s="228"/>
      <c r="P20" s="228"/>
      <c r="Q20" s="228"/>
      <c r="R20" s="228"/>
      <c r="S20" s="228"/>
      <c r="T20" s="228"/>
      <c r="U20" s="228"/>
      <c r="V20" s="231">
        <f>IF(U18&gt;=16.67%,7.5,IF(U18&gt;=14%,7,IF(U18&gt;=12.5%,6.5,IF(U18&gt;=11.11%,6,IF(U18&gt;=10%,5.5,IF(U18&gt;=9.09%,5,IF(U18&gt;=8.33%,4.5,IF(U18&lt;8.33%,4.5))))))))</f>
        <v>7.5</v>
      </c>
      <c r="W20" s="228"/>
      <c r="X20" s="228"/>
      <c r="Y20" s="228"/>
      <c r="Z20" s="228"/>
      <c r="AA20" s="228"/>
      <c r="AB20" s="228"/>
      <c r="AC20" s="228"/>
      <c r="AD20" s="228"/>
      <c r="AE20" s="228"/>
      <c r="AF20" s="228">
        <f>COUNTIF(AE18:AL19,0)</f>
        <v>0</v>
      </c>
      <c r="AG20" s="228"/>
      <c r="AH20" s="229">
        <f>IF(AF20=4,0,SUM(AE18+AG18+AI18+AK18)/(4-AF20)*(10))</f>
        <v>4.291666666666666</v>
      </c>
      <c r="AI20" s="228"/>
      <c r="AJ20" s="228"/>
      <c r="AK20" s="228"/>
      <c r="AL20" s="228"/>
      <c r="AM20" s="228"/>
      <c r="AN20" s="228"/>
      <c r="AO20" s="230" t="str">
        <f>IF('Dati part'!A5="","-",'Dati part'!A5)</f>
        <v>S</v>
      </c>
    </row>
    <row r="21" spans="17:41" ht="12">
      <c r="Q21" s="220"/>
      <c r="X21" s="600">
        <f>'Dati part'!B6</f>
        <v>6</v>
      </c>
      <c r="Y21" s="601"/>
      <c r="Z21" s="601" t="str">
        <f>'Dati part'!C6</f>
        <v>GABRIELE SOLARO</v>
      </c>
      <c r="AA21" s="602"/>
      <c r="AB21" s="602"/>
      <c r="AC21" s="602"/>
      <c r="AD21" s="602"/>
      <c r="AE21" s="602"/>
      <c r="AF21" s="602"/>
      <c r="AG21" s="602"/>
      <c r="AH21" s="602"/>
      <c r="AI21" s="602"/>
      <c r="AJ21" s="603" t="str">
        <f>IF(AO26="P","palleggiatore",IF(AO26="S","schiacciatore",IF(AO26="O","opposto",IF(AO26="L","libero",IF(AO26="C","centrale",IF(AO26="-","ruolo"))))))</f>
        <v>centrale</v>
      </c>
      <c r="AK21" s="604"/>
      <c r="AL21" s="604"/>
      <c r="AM21" s="604"/>
      <c r="AN21" s="604"/>
      <c r="AO21" s="605"/>
    </row>
    <row r="22" spans="1:41" ht="11.25" customHeight="1">
      <c r="A22" s="606" t="s">
        <v>173</v>
      </c>
      <c r="B22" s="607"/>
      <c r="C22" s="607"/>
      <c r="D22" s="607"/>
      <c r="E22" s="607"/>
      <c r="F22" s="607"/>
      <c r="G22" s="607"/>
      <c r="H22" s="608"/>
      <c r="I22" s="606" t="s">
        <v>176</v>
      </c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10"/>
      <c r="U22" s="611" t="s">
        <v>179</v>
      </c>
      <c r="V22" s="609"/>
      <c r="W22" s="609"/>
      <c r="X22" s="609"/>
      <c r="Y22" s="609"/>
      <c r="Z22" s="609"/>
      <c r="AA22" s="609"/>
      <c r="AB22" s="609"/>
      <c r="AC22" s="609"/>
      <c r="AD22" s="612"/>
      <c r="AE22" s="606" t="s">
        <v>177</v>
      </c>
      <c r="AF22" s="609"/>
      <c r="AG22" s="609"/>
      <c r="AH22" s="609"/>
      <c r="AI22" s="609"/>
      <c r="AJ22" s="609"/>
      <c r="AK22" s="609"/>
      <c r="AL22" s="610"/>
      <c r="AM22" s="611" t="s">
        <v>178</v>
      </c>
      <c r="AN22" s="613"/>
      <c r="AO22" s="614"/>
    </row>
    <row r="23" spans="1:41" ht="11.25" customHeight="1">
      <c r="A23" s="618" t="s">
        <v>93</v>
      </c>
      <c r="B23" s="619"/>
      <c r="C23" s="575" t="s">
        <v>170</v>
      </c>
      <c r="D23" s="575"/>
      <c r="E23" s="575" t="s">
        <v>171</v>
      </c>
      <c r="F23" s="575"/>
      <c r="G23" s="575" t="s">
        <v>172</v>
      </c>
      <c r="H23" s="589"/>
      <c r="I23" s="590" t="s">
        <v>93</v>
      </c>
      <c r="J23" s="575"/>
      <c r="K23" s="575" t="s">
        <v>170</v>
      </c>
      <c r="L23" s="575"/>
      <c r="M23" s="575" t="s">
        <v>171</v>
      </c>
      <c r="N23" s="575"/>
      <c r="O23" s="575" t="s">
        <v>174</v>
      </c>
      <c r="P23" s="575"/>
      <c r="Q23" s="575" t="s">
        <v>175</v>
      </c>
      <c r="R23" s="575"/>
      <c r="S23" s="575" t="s">
        <v>172</v>
      </c>
      <c r="T23" s="576"/>
      <c r="U23" s="591" t="s">
        <v>93</v>
      </c>
      <c r="V23" s="575"/>
      <c r="W23" s="575" t="s">
        <v>170</v>
      </c>
      <c r="X23" s="575"/>
      <c r="Y23" s="575" t="s">
        <v>171</v>
      </c>
      <c r="Z23" s="575"/>
      <c r="AA23" s="575" t="s">
        <v>174</v>
      </c>
      <c r="AB23" s="575"/>
      <c r="AC23" s="575" t="s">
        <v>175</v>
      </c>
      <c r="AD23" s="589"/>
      <c r="AE23" s="590" t="s">
        <v>170</v>
      </c>
      <c r="AF23" s="575"/>
      <c r="AG23" s="575" t="s">
        <v>171</v>
      </c>
      <c r="AH23" s="575"/>
      <c r="AI23" s="575" t="s">
        <v>174</v>
      </c>
      <c r="AJ23" s="575"/>
      <c r="AK23" s="575" t="s">
        <v>175</v>
      </c>
      <c r="AL23" s="576"/>
      <c r="AM23" s="615"/>
      <c r="AN23" s="616"/>
      <c r="AO23" s="617"/>
    </row>
    <row r="24" spans="1:41" ht="11.25" customHeight="1">
      <c r="A24" s="579">
        <f>C24+E24+G24</f>
        <v>2</v>
      </c>
      <c r="B24" s="580"/>
      <c r="C24" s="583">
        <f>'gioc. A (1)'!L56</f>
        <v>2</v>
      </c>
      <c r="D24" s="563"/>
      <c r="E24" s="563">
        <f>'gioc. A (1)'!L40</f>
        <v>0</v>
      </c>
      <c r="F24" s="563"/>
      <c r="G24" s="563">
        <f>SUM('Dati A'!AD79:AH79)</f>
        <v>0</v>
      </c>
      <c r="H24" s="585"/>
      <c r="I24" s="571">
        <f>K24+M24+O24+Q24+S24</f>
        <v>0</v>
      </c>
      <c r="J24" s="572"/>
      <c r="K24" s="587">
        <f>'gioc. A (1)'!L50</f>
        <v>0</v>
      </c>
      <c r="L24" s="567"/>
      <c r="M24" s="567">
        <f>'gioc. A (1)'!L34</f>
        <v>0</v>
      </c>
      <c r="N24" s="567"/>
      <c r="O24" s="567">
        <f>'gioc. A (1)'!L42</f>
        <v>0</v>
      </c>
      <c r="P24" s="567"/>
      <c r="Q24" s="567">
        <f>'gioc. A (1)'!L58</f>
        <v>0</v>
      </c>
      <c r="R24" s="567"/>
      <c r="S24" s="567">
        <f>SUM('Dati A'!AD78:AH78)</f>
        <v>0</v>
      </c>
      <c r="T24" s="568"/>
      <c r="U24" s="592">
        <f>IF('Dati A'!AI22=0,0%,'Dati A'!AC79/'Dati A'!AI22)</f>
        <v>0.03896103896103896</v>
      </c>
      <c r="V24" s="593"/>
      <c r="W24" s="596">
        <f>IF('Dati A'!AI13=0,"0%",'Dati A'!AC70/'Dati A'!AI13)</f>
        <v>0.028169014084507043</v>
      </c>
      <c r="X24" s="597"/>
      <c r="Y24" s="558">
        <f>IF('Dati A'!AI5=0,"0%",'Dati A'!AC62/'Dati A'!AI5)</f>
        <v>0.05405405405405406</v>
      </c>
      <c r="Z24" s="558"/>
      <c r="AA24" s="558">
        <f>IF('Dati A'!AI9=0,"0%",'Dati A'!AC66/'Dati A'!AI9)</f>
        <v>0.0625</v>
      </c>
      <c r="AB24" s="558"/>
      <c r="AC24" s="558">
        <f>IF('Dati A'!AI17=0,"0%",'Dati A'!AC74/'Dati A'!AI17)</f>
        <v>0.018518518518518517</v>
      </c>
      <c r="AD24" s="560"/>
      <c r="AE24" s="562">
        <f>'gioc. A (1)'!O54</f>
        <v>1</v>
      </c>
      <c r="AF24" s="563"/>
      <c r="AG24" s="566">
        <f>'gioc. A (1)'!O38</f>
        <v>0.25</v>
      </c>
      <c r="AH24" s="563"/>
      <c r="AI24" s="566">
        <f>'gioc. A (1)'!O46</f>
        <v>0.5</v>
      </c>
      <c r="AJ24" s="563"/>
      <c r="AK24" s="566">
        <f>'gioc. A (1)'!O62</f>
        <v>1</v>
      </c>
      <c r="AL24" s="577"/>
      <c r="AM24" s="549">
        <f>IF(U24&lt;=1%,"s.v.",IF(AO26="L",AH26,IF(AO26="P",(K26+AH26)/2,(K26+V26+AH26)/3)))</f>
        <v>5.791666666666667</v>
      </c>
      <c r="AN24" s="550"/>
      <c r="AO24" s="551"/>
    </row>
    <row r="25" spans="1:41" ht="6" customHeight="1">
      <c r="A25" s="581"/>
      <c r="B25" s="582"/>
      <c r="C25" s="584"/>
      <c r="D25" s="565"/>
      <c r="E25" s="565"/>
      <c r="F25" s="565"/>
      <c r="G25" s="565"/>
      <c r="H25" s="586"/>
      <c r="I25" s="573"/>
      <c r="J25" s="574"/>
      <c r="K25" s="588"/>
      <c r="L25" s="569"/>
      <c r="M25" s="569"/>
      <c r="N25" s="569"/>
      <c r="O25" s="569"/>
      <c r="P25" s="569"/>
      <c r="Q25" s="569"/>
      <c r="R25" s="569"/>
      <c r="S25" s="569"/>
      <c r="T25" s="570"/>
      <c r="U25" s="594"/>
      <c r="V25" s="595"/>
      <c r="W25" s="598"/>
      <c r="X25" s="599"/>
      <c r="Y25" s="559"/>
      <c r="Z25" s="559"/>
      <c r="AA25" s="559"/>
      <c r="AB25" s="559"/>
      <c r="AC25" s="559"/>
      <c r="AD25" s="561"/>
      <c r="AE25" s="564"/>
      <c r="AF25" s="565"/>
      <c r="AG25" s="565"/>
      <c r="AH25" s="565"/>
      <c r="AI25" s="565"/>
      <c r="AJ25" s="565"/>
      <c r="AK25" s="565"/>
      <c r="AL25" s="578"/>
      <c r="AM25" s="552"/>
      <c r="AN25" s="553"/>
      <c r="AO25" s="554"/>
    </row>
    <row r="26" spans="1:41" ht="11.25" customHeight="1">
      <c r="A26" s="227"/>
      <c r="B26" s="228"/>
      <c r="C26" s="228"/>
      <c r="D26" s="228"/>
      <c r="E26" s="228"/>
      <c r="F26" s="228"/>
      <c r="G26" s="228"/>
      <c r="H26" s="228"/>
      <c r="I26" s="555">
        <f>A24-I24</f>
        <v>2</v>
      </c>
      <c r="J26" s="556"/>
      <c r="K26" s="557">
        <f>IF(I26&gt;=13,9,IF(I26&gt;=8,8,IF(I26&gt;=3,7,IF(I26&gt;=-2,6,IF(I26&gt;=-7,5,IF(I26&gt;=-12,4,IF(I26&gt;=-18,3,IF(I26&lt;-18,3))))))))</f>
        <v>6</v>
      </c>
      <c r="L26" s="557"/>
      <c r="M26" s="228"/>
      <c r="N26" s="228"/>
      <c r="O26" s="228"/>
      <c r="P26" s="228"/>
      <c r="Q26" s="228"/>
      <c r="R26" s="228"/>
      <c r="S26" s="228"/>
      <c r="T26" s="228"/>
      <c r="U26" s="228"/>
      <c r="V26" s="231">
        <f>IF(U24&gt;=16.67%,7.5,IF(U24&gt;=14%,7,IF(U24&gt;=12.5%,6.5,IF(U24&gt;=11.11%,6,IF(U24&gt;=10%,5.5,IF(U24&gt;=9.09%,5,IF(U24&gt;=8.33%,4.5,IF(U24&lt;8.33%,4.5))))))))</f>
        <v>4.5</v>
      </c>
      <c r="W26" s="228"/>
      <c r="X26" s="228"/>
      <c r="Y26" s="228"/>
      <c r="Z26" s="228"/>
      <c r="AA26" s="228"/>
      <c r="AB26" s="228"/>
      <c r="AC26" s="228"/>
      <c r="AD26" s="228"/>
      <c r="AE26" s="228"/>
      <c r="AF26" s="228">
        <f>COUNTIF(AE24:AL25,0)</f>
        <v>0</v>
      </c>
      <c r="AG26" s="228"/>
      <c r="AH26" s="229">
        <f>IF(AF26=4,0,SUM(AE24+AG24+AI24+AK24)/(4-AF26)*(10))</f>
        <v>6.875</v>
      </c>
      <c r="AI26" s="228"/>
      <c r="AJ26" s="228"/>
      <c r="AK26" s="228"/>
      <c r="AL26" s="228"/>
      <c r="AM26" s="228"/>
      <c r="AN26" s="228"/>
      <c r="AO26" s="230" t="str">
        <f>IF('Dati part'!A6="","-",'Dati part'!A6)</f>
        <v>C</v>
      </c>
    </row>
    <row r="27" spans="17:41" ht="12">
      <c r="Q27" s="220"/>
      <c r="X27" s="600">
        <f>'Dati part'!B7</f>
        <v>7</v>
      </c>
      <c r="Y27" s="601"/>
      <c r="Z27" s="601" t="str">
        <f>'Dati part'!C7</f>
        <v>SILVIA STEFANINI</v>
      </c>
      <c r="AA27" s="602"/>
      <c r="AB27" s="602"/>
      <c r="AC27" s="602"/>
      <c r="AD27" s="602"/>
      <c r="AE27" s="602"/>
      <c r="AF27" s="602"/>
      <c r="AG27" s="602"/>
      <c r="AH27" s="602"/>
      <c r="AI27" s="602"/>
      <c r="AJ27" s="603" t="str">
        <f>IF(AO32="P","palleggiatore",IF(AO32="S","schiacciatore",IF(AO32="O","opposto",IF(AO32="L","libero",IF(AO32="C","centrale",IF(AO32="-","ruolo"))))))</f>
        <v>schiacciatore</v>
      </c>
      <c r="AK27" s="604"/>
      <c r="AL27" s="604"/>
      <c r="AM27" s="604"/>
      <c r="AN27" s="604"/>
      <c r="AO27" s="605"/>
    </row>
    <row r="28" spans="1:41" ht="11.25" customHeight="1">
      <c r="A28" s="606" t="s">
        <v>173</v>
      </c>
      <c r="B28" s="607"/>
      <c r="C28" s="607"/>
      <c r="D28" s="607"/>
      <c r="E28" s="607"/>
      <c r="F28" s="607"/>
      <c r="G28" s="607"/>
      <c r="H28" s="608"/>
      <c r="I28" s="606" t="s">
        <v>176</v>
      </c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10"/>
      <c r="U28" s="611" t="s">
        <v>179</v>
      </c>
      <c r="V28" s="609"/>
      <c r="W28" s="609"/>
      <c r="X28" s="609"/>
      <c r="Y28" s="609"/>
      <c r="Z28" s="609"/>
      <c r="AA28" s="609"/>
      <c r="AB28" s="609"/>
      <c r="AC28" s="609"/>
      <c r="AD28" s="612"/>
      <c r="AE28" s="606" t="s">
        <v>177</v>
      </c>
      <c r="AF28" s="609"/>
      <c r="AG28" s="609"/>
      <c r="AH28" s="609"/>
      <c r="AI28" s="609"/>
      <c r="AJ28" s="609"/>
      <c r="AK28" s="609"/>
      <c r="AL28" s="610"/>
      <c r="AM28" s="611" t="s">
        <v>178</v>
      </c>
      <c r="AN28" s="613"/>
      <c r="AO28" s="614"/>
    </row>
    <row r="29" spans="1:41" ht="11.25" customHeight="1">
      <c r="A29" s="618" t="s">
        <v>93</v>
      </c>
      <c r="B29" s="619"/>
      <c r="C29" s="575" t="s">
        <v>170</v>
      </c>
      <c r="D29" s="575"/>
      <c r="E29" s="575" t="s">
        <v>171</v>
      </c>
      <c r="F29" s="575"/>
      <c r="G29" s="575" t="s">
        <v>172</v>
      </c>
      <c r="H29" s="589"/>
      <c r="I29" s="590" t="s">
        <v>93</v>
      </c>
      <c r="J29" s="575"/>
      <c r="K29" s="575" t="s">
        <v>170</v>
      </c>
      <c r="L29" s="575"/>
      <c r="M29" s="575" t="s">
        <v>171</v>
      </c>
      <c r="N29" s="575"/>
      <c r="O29" s="575" t="s">
        <v>174</v>
      </c>
      <c r="P29" s="575"/>
      <c r="Q29" s="575" t="s">
        <v>175</v>
      </c>
      <c r="R29" s="575"/>
      <c r="S29" s="575" t="s">
        <v>172</v>
      </c>
      <c r="T29" s="576"/>
      <c r="U29" s="591" t="s">
        <v>93</v>
      </c>
      <c r="V29" s="575"/>
      <c r="W29" s="575" t="s">
        <v>170</v>
      </c>
      <c r="X29" s="575"/>
      <c r="Y29" s="575" t="s">
        <v>171</v>
      </c>
      <c r="Z29" s="575"/>
      <c r="AA29" s="575" t="s">
        <v>174</v>
      </c>
      <c r="AB29" s="575"/>
      <c r="AC29" s="575" t="s">
        <v>175</v>
      </c>
      <c r="AD29" s="589"/>
      <c r="AE29" s="590" t="s">
        <v>170</v>
      </c>
      <c r="AF29" s="575"/>
      <c r="AG29" s="575" t="s">
        <v>171</v>
      </c>
      <c r="AH29" s="575"/>
      <c r="AI29" s="575" t="s">
        <v>174</v>
      </c>
      <c r="AJ29" s="575"/>
      <c r="AK29" s="575" t="s">
        <v>175</v>
      </c>
      <c r="AL29" s="576"/>
      <c r="AM29" s="615"/>
      <c r="AN29" s="616"/>
      <c r="AO29" s="617"/>
    </row>
    <row r="30" spans="1:41" ht="11.25" customHeight="1">
      <c r="A30" s="579">
        <f>C30+E30+G30</f>
        <v>11</v>
      </c>
      <c r="B30" s="580"/>
      <c r="C30" s="583">
        <f>'gioc. A (2)'!D23</f>
        <v>3</v>
      </c>
      <c r="D30" s="563"/>
      <c r="E30" s="563">
        <f>'gioc. A (2)'!D7</f>
        <v>8</v>
      </c>
      <c r="F30" s="563"/>
      <c r="G30" s="563">
        <f>SUM('Dati A'!AD98:AH98)</f>
        <v>0</v>
      </c>
      <c r="H30" s="585"/>
      <c r="I30" s="571">
        <f>K30+M30+O30+Q30+S30</f>
        <v>4</v>
      </c>
      <c r="J30" s="572"/>
      <c r="K30" s="587">
        <f>'gioc. A (2)'!D17</f>
        <v>1</v>
      </c>
      <c r="L30" s="567"/>
      <c r="M30" s="567">
        <f>'gioc. A (2)'!D1</f>
        <v>1</v>
      </c>
      <c r="N30" s="567"/>
      <c r="O30" s="567">
        <f>'gioc. A (2)'!D9</f>
        <v>0</v>
      </c>
      <c r="P30" s="567"/>
      <c r="Q30" s="567">
        <f>'gioc. A (2)'!D25</f>
        <v>2</v>
      </c>
      <c r="R30" s="567"/>
      <c r="S30" s="567">
        <f>SUM('Dati A'!AD97:AH97)</f>
        <v>0</v>
      </c>
      <c r="T30" s="568"/>
      <c r="U30" s="592">
        <f>IF('Dati A'!AI22=0,0%,'Dati A'!AC98/'Dati A'!AI22)</f>
        <v>0.19480519480519481</v>
      </c>
      <c r="V30" s="593"/>
      <c r="W30" s="596">
        <f>IF('Dati A'!AI13=0,"0%",'Dati A'!AC89/'Dati A'!AI13)</f>
        <v>0.16901408450704225</v>
      </c>
      <c r="X30" s="597"/>
      <c r="Y30" s="558">
        <f>IF('Dati A'!AI5=0,"0%",'Dati A'!AC81/'Dati A'!AI5)</f>
        <v>0.20270270270270271</v>
      </c>
      <c r="Z30" s="558"/>
      <c r="AA30" s="558">
        <f>IF('Dati A'!AI9=0,"0%",'Dati A'!AC85/'Dati A'!AI9)</f>
        <v>0.15625</v>
      </c>
      <c r="AB30" s="558"/>
      <c r="AC30" s="558">
        <f>IF('Dati A'!AI17=0,"0%",'Dati A'!AC93/'Dati A'!AI17)</f>
        <v>0.24074074074074073</v>
      </c>
      <c r="AD30" s="560"/>
      <c r="AE30" s="562">
        <f>'gioc. A (2)'!G21</f>
        <v>0.5</v>
      </c>
      <c r="AF30" s="563"/>
      <c r="AG30" s="566">
        <f>'gioc. A (2)'!G5</f>
        <v>0.6</v>
      </c>
      <c r="AH30" s="563"/>
      <c r="AI30" s="566">
        <f>'gioc. A (2)'!G13</f>
        <v>0.6</v>
      </c>
      <c r="AJ30" s="563"/>
      <c r="AK30" s="566">
        <f>'gioc. A (2)'!G29</f>
        <v>0.5384615384615384</v>
      </c>
      <c r="AL30" s="577"/>
      <c r="AM30" s="549">
        <f>IF(U30&lt;=1%,"s.v.",IF(AO32="L",AH32,IF(AO32="P",(K32+AH32)/2,(K32+V32+AH32)/3)))</f>
        <v>6.698717948717949</v>
      </c>
      <c r="AN30" s="550"/>
      <c r="AO30" s="551"/>
    </row>
    <row r="31" spans="1:41" ht="6" customHeight="1">
      <c r="A31" s="581"/>
      <c r="B31" s="582"/>
      <c r="C31" s="584"/>
      <c r="D31" s="565"/>
      <c r="E31" s="565"/>
      <c r="F31" s="565"/>
      <c r="G31" s="565"/>
      <c r="H31" s="586"/>
      <c r="I31" s="573"/>
      <c r="J31" s="574"/>
      <c r="K31" s="588"/>
      <c r="L31" s="569"/>
      <c r="M31" s="569"/>
      <c r="N31" s="569"/>
      <c r="O31" s="569"/>
      <c r="P31" s="569"/>
      <c r="Q31" s="569"/>
      <c r="R31" s="569"/>
      <c r="S31" s="569"/>
      <c r="T31" s="570"/>
      <c r="U31" s="594"/>
      <c r="V31" s="595"/>
      <c r="W31" s="598"/>
      <c r="X31" s="599"/>
      <c r="Y31" s="559"/>
      <c r="Z31" s="559"/>
      <c r="AA31" s="559"/>
      <c r="AB31" s="559"/>
      <c r="AC31" s="559"/>
      <c r="AD31" s="561"/>
      <c r="AE31" s="564"/>
      <c r="AF31" s="565"/>
      <c r="AG31" s="565"/>
      <c r="AH31" s="565"/>
      <c r="AI31" s="565"/>
      <c r="AJ31" s="565"/>
      <c r="AK31" s="565"/>
      <c r="AL31" s="578"/>
      <c r="AM31" s="552"/>
      <c r="AN31" s="553"/>
      <c r="AO31" s="554"/>
    </row>
    <row r="32" spans="1:41" ht="11.25" customHeight="1">
      <c r="A32" s="227"/>
      <c r="B32" s="228"/>
      <c r="C32" s="228"/>
      <c r="D32" s="228"/>
      <c r="E32" s="228"/>
      <c r="F32" s="228"/>
      <c r="G32" s="228"/>
      <c r="H32" s="228"/>
      <c r="I32" s="555">
        <f>A30-I30</f>
        <v>7</v>
      </c>
      <c r="J32" s="556"/>
      <c r="K32" s="557">
        <f>IF(I32&gt;=13,9,IF(I32&gt;=8,8,IF(I32&gt;=3,7,IF(I32&gt;=-2,6,IF(I32&gt;=-7,5,IF(I32&gt;=-12,4,IF(I32&gt;=-18,3,IF(I32&lt;-18,3))))))))</f>
        <v>7</v>
      </c>
      <c r="L32" s="557"/>
      <c r="M32" s="228"/>
      <c r="N32" s="228"/>
      <c r="O32" s="228"/>
      <c r="P32" s="228"/>
      <c r="Q32" s="228"/>
      <c r="R32" s="228"/>
      <c r="S32" s="228"/>
      <c r="T32" s="228"/>
      <c r="U32" s="228"/>
      <c r="V32" s="231">
        <f>IF(U30&gt;=16.67%,7.5,IF(U30&gt;=14%,7,IF(U30&gt;=12.5%,6.5,IF(U30&gt;=11.11%,6,IF(U30&gt;=10%,5.5,IF(U30&gt;=9.09%,5,IF(U30&gt;=8.33%,4.5,IF(U30&lt;8.33%,4.5))))))))</f>
        <v>7.5</v>
      </c>
      <c r="W32" s="228"/>
      <c r="X32" s="228"/>
      <c r="Y32" s="228"/>
      <c r="Z32" s="228"/>
      <c r="AA32" s="228"/>
      <c r="AB32" s="228"/>
      <c r="AC32" s="228"/>
      <c r="AD32" s="228"/>
      <c r="AE32" s="228"/>
      <c r="AF32" s="228">
        <f>COUNTIF(AE30:AL31,0)</f>
        <v>0</v>
      </c>
      <c r="AG32" s="228"/>
      <c r="AH32" s="229">
        <f>IF(AF32=4,0,SUM(AE30+AG30+AI30+AK30)/(4-AF32)*(10))</f>
        <v>5.596153846153847</v>
      </c>
      <c r="AI32" s="228"/>
      <c r="AJ32" s="228"/>
      <c r="AK32" s="228"/>
      <c r="AL32" s="228"/>
      <c r="AM32" s="228"/>
      <c r="AN32" s="228"/>
      <c r="AO32" s="230" t="str">
        <f>IF('Dati part'!A7="","-",'Dati part'!A7)</f>
        <v>S</v>
      </c>
    </row>
    <row r="33" spans="17:41" ht="12">
      <c r="Q33" s="220"/>
      <c r="X33" s="600">
        <f>'Dati part'!B8</f>
        <v>8</v>
      </c>
      <c r="Y33" s="601"/>
      <c r="Z33" s="601" t="str">
        <f>'Dati part'!C8</f>
        <v>PIERPAOLO CAMMELLI</v>
      </c>
      <c r="AA33" s="602"/>
      <c r="AB33" s="602"/>
      <c r="AC33" s="602"/>
      <c r="AD33" s="602"/>
      <c r="AE33" s="602"/>
      <c r="AF33" s="602"/>
      <c r="AG33" s="602"/>
      <c r="AH33" s="602"/>
      <c r="AI33" s="602"/>
      <c r="AJ33" s="603" t="str">
        <f>IF(AO38="P","palleggiatore",IF(AO38="S","schiacciatore",IF(AO38="O","opposto",IF(AO38="L","libero",IF(AO38="C","centrale",IF(AO38="-","ruolo"))))))</f>
        <v>palleggiatore</v>
      </c>
      <c r="AK33" s="604"/>
      <c r="AL33" s="604"/>
      <c r="AM33" s="604"/>
      <c r="AN33" s="604"/>
      <c r="AO33" s="605"/>
    </row>
    <row r="34" spans="1:41" ht="11.25" customHeight="1">
      <c r="A34" s="606" t="s">
        <v>173</v>
      </c>
      <c r="B34" s="607"/>
      <c r="C34" s="607"/>
      <c r="D34" s="607"/>
      <c r="E34" s="607"/>
      <c r="F34" s="607"/>
      <c r="G34" s="607"/>
      <c r="H34" s="608"/>
      <c r="I34" s="606" t="s">
        <v>176</v>
      </c>
      <c r="J34" s="609"/>
      <c r="K34" s="609"/>
      <c r="L34" s="609"/>
      <c r="M34" s="609"/>
      <c r="N34" s="609"/>
      <c r="O34" s="609"/>
      <c r="P34" s="609"/>
      <c r="Q34" s="609"/>
      <c r="R34" s="609"/>
      <c r="S34" s="609"/>
      <c r="T34" s="610"/>
      <c r="U34" s="611" t="s">
        <v>179</v>
      </c>
      <c r="V34" s="609"/>
      <c r="W34" s="609"/>
      <c r="X34" s="609"/>
      <c r="Y34" s="609"/>
      <c r="Z34" s="609"/>
      <c r="AA34" s="609"/>
      <c r="AB34" s="609"/>
      <c r="AC34" s="609"/>
      <c r="AD34" s="612"/>
      <c r="AE34" s="606" t="s">
        <v>177</v>
      </c>
      <c r="AF34" s="609"/>
      <c r="AG34" s="609"/>
      <c r="AH34" s="609"/>
      <c r="AI34" s="609"/>
      <c r="AJ34" s="609"/>
      <c r="AK34" s="609"/>
      <c r="AL34" s="610"/>
      <c r="AM34" s="611" t="s">
        <v>178</v>
      </c>
      <c r="AN34" s="613"/>
      <c r="AO34" s="614"/>
    </row>
    <row r="35" spans="1:41" ht="11.25" customHeight="1">
      <c r="A35" s="618" t="s">
        <v>93</v>
      </c>
      <c r="B35" s="619"/>
      <c r="C35" s="575" t="s">
        <v>170</v>
      </c>
      <c r="D35" s="575"/>
      <c r="E35" s="575" t="s">
        <v>171</v>
      </c>
      <c r="F35" s="575"/>
      <c r="G35" s="575" t="s">
        <v>172</v>
      </c>
      <c r="H35" s="589"/>
      <c r="I35" s="590" t="s">
        <v>93</v>
      </c>
      <c r="J35" s="575"/>
      <c r="K35" s="575" t="s">
        <v>170</v>
      </c>
      <c r="L35" s="575"/>
      <c r="M35" s="575" t="s">
        <v>171</v>
      </c>
      <c r="N35" s="575"/>
      <c r="O35" s="575" t="s">
        <v>174</v>
      </c>
      <c r="P35" s="575"/>
      <c r="Q35" s="575" t="s">
        <v>175</v>
      </c>
      <c r="R35" s="575"/>
      <c r="S35" s="575" t="s">
        <v>172</v>
      </c>
      <c r="T35" s="576"/>
      <c r="U35" s="591" t="s">
        <v>93</v>
      </c>
      <c r="V35" s="575"/>
      <c r="W35" s="575" t="s">
        <v>170</v>
      </c>
      <c r="X35" s="575"/>
      <c r="Y35" s="575" t="s">
        <v>171</v>
      </c>
      <c r="Z35" s="575"/>
      <c r="AA35" s="575" t="s">
        <v>174</v>
      </c>
      <c r="AB35" s="575"/>
      <c r="AC35" s="575" t="s">
        <v>175</v>
      </c>
      <c r="AD35" s="589"/>
      <c r="AE35" s="590" t="s">
        <v>170</v>
      </c>
      <c r="AF35" s="575"/>
      <c r="AG35" s="575" t="s">
        <v>171</v>
      </c>
      <c r="AH35" s="575"/>
      <c r="AI35" s="575" t="s">
        <v>174</v>
      </c>
      <c r="AJ35" s="575"/>
      <c r="AK35" s="575" t="s">
        <v>175</v>
      </c>
      <c r="AL35" s="576"/>
      <c r="AM35" s="615"/>
      <c r="AN35" s="616"/>
      <c r="AO35" s="617"/>
    </row>
    <row r="36" spans="1:41" ht="11.25" customHeight="1">
      <c r="A36" s="579">
        <f>C36+E36+G36</f>
        <v>6</v>
      </c>
      <c r="B36" s="580"/>
      <c r="C36" s="583">
        <f>'gioc. A (2)'!L23</f>
        <v>1</v>
      </c>
      <c r="D36" s="563"/>
      <c r="E36" s="563">
        <f>'gioc. A (2)'!L7</f>
        <v>4</v>
      </c>
      <c r="F36" s="563"/>
      <c r="G36" s="563">
        <f>SUM('Dati A'!AD117:AH117)</f>
        <v>1</v>
      </c>
      <c r="H36" s="585"/>
      <c r="I36" s="571">
        <f>K36+M36+O36+Q36+S36</f>
        <v>4</v>
      </c>
      <c r="J36" s="572"/>
      <c r="K36" s="587">
        <f>'gioc. A (2)'!L17</f>
        <v>0</v>
      </c>
      <c r="L36" s="567"/>
      <c r="M36" s="567">
        <f>'gioc. A (2)'!L1</f>
        <v>2</v>
      </c>
      <c r="N36" s="567"/>
      <c r="O36" s="567">
        <f>'gioc. A (2)'!L9</f>
        <v>0</v>
      </c>
      <c r="P36" s="567"/>
      <c r="Q36" s="567">
        <f>'gioc. A (2)'!L25</f>
        <v>1</v>
      </c>
      <c r="R36" s="567"/>
      <c r="S36" s="567">
        <f>SUM('Dati A'!AD116:AH116)</f>
        <v>1</v>
      </c>
      <c r="T36" s="568"/>
      <c r="U36" s="592">
        <f>IF('Dati A'!AI22=0,0%,'Dati A'!AC117/'Dati A'!AI22)</f>
        <v>0.10822510822510822</v>
      </c>
      <c r="V36" s="593"/>
      <c r="W36" s="596">
        <f>IF('Dati A'!AI13=0,"0%",'Dati A'!AC108/'Dati A'!AI13)</f>
        <v>0.056338028169014086</v>
      </c>
      <c r="X36" s="597"/>
      <c r="Y36" s="558">
        <f>IF('Dati A'!AI5=0,"0%",'Dati A'!AC100/'Dati A'!AI5)</f>
        <v>0.16216216216216217</v>
      </c>
      <c r="Z36" s="558"/>
      <c r="AA36" s="558">
        <f>IF('Dati A'!AI9=0,"0%",'Dati A'!AC104/'Dati A'!AI9)</f>
        <v>0.09375</v>
      </c>
      <c r="AB36" s="558"/>
      <c r="AC36" s="558">
        <f>IF('Dati A'!AI17=0,"0%",'Dati A'!AC112/'Dati A'!AI17)</f>
        <v>0.1111111111111111</v>
      </c>
      <c r="AD36" s="560"/>
      <c r="AE36" s="562">
        <f>'gioc. A (2)'!O21</f>
        <v>0.5</v>
      </c>
      <c r="AF36" s="563"/>
      <c r="AG36" s="566">
        <f>'gioc. A (2)'!O5</f>
        <v>0.5</v>
      </c>
      <c r="AH36" s="563"/>
      <c r="AI36" s="566">
        <f>'gioc. A (2)'!O13</f>
        <v>0.6666666666666666</v>
      </c>
      <c r="AJ36" s="563"/>
      <c r="AK36" s="566">
        <f>'gioc. A (2)'!O29</f>
        <v>0.3333333333333333</v>
      </c>
      <c r="AL36" s="577"/>
      <c r="AM36" s="549">
        <f>IF(U36&lt;=1%,"s.v.",IF(AO38="L",AH38,IF(AO38="P",(K38+AH38)/2,(K38+V38+AH38)/3)))</f>
        <v>5.5</v>
      </c>
      <c r="AN36" s="550"/>
      <c r="AO36" s="551"/>
    </row>
    <row r="37" spans="1:41" ht="6" customHeight="1">
      <c r="A37" s="581"/>
      <c r="B37" s="582"/>
      <c r="C37" s="584"/>
      <c r="D37" s="565"/>
      <c r="E37" s="565"/>
      <c r="F37" s="565"/>
      <c r="G37" s="565"/>
      <c r="H37" s="586"/>
      <c r="I37" s="573"/>
      <c r="J37" s="574"/>
      <c r="K37" s="588"/>
      <c r="L37" s="569"/>
      <c r="M37" s="569"/>
      <c r="N37" s="569"/>
      <c r="O37" s="569"/>
      <c r="P37" s="569"/>
      <c r="Q37" s="569"/>
      <c r="R37" s="569"/>
      <c r="S37" s="569"/>
      <c r="T37" s="570"/>
      <c r="U37" s="594"/>
      <c r="V37" s="595"/>
      <c r="W37" s="598"/>
      <c r="X37" s="599"/>
      <c r="Y37" s="559"/>
      <c r="Z37" s="559"/>
      <c r="AA37" s="559"/>
      <c r="AB37" s="559"/>
      <c r="AC37" s="559"/>
      <c r="AD37" s="561"/>
      <c r="AE37" s="564"/>
      <c r="AF37" s="565"/>
      <c r="AG37" s="565"/>
      <c r="AH37" s="565"/>
      <c r="AI37" s="565"/>
      <c r="AJ37" s="565"/>
      <c r="AK37" s="565"/>
      <c r="AL37" s="578"/>
      <c r="AM37" s="552"/>
      <c r="AN37" s="553"/>
      <c r="AO37" s="554"/>
    </row>
    <row r="38" spans="1:41" ht="11.25" customHeight="1">
      <c r="A38" s="227"/>
      <c r="B38" s="228"/>
      <c r="C38" s="228"/>
      <c r="D38" s="228"/>
      <c r="E38" s="228"/>
      <c r="F38" s="228"/>
      <c r="G38" s="228"/>
      <c r="H38" s="228"/>
      <c r="I38" s="555">
        <f>A36-I36</f>
        <v>2</v>
      </c>
      <c r="J38" s="556"/>
      <c r="K38" s="557">
        <f>IF(I38&gt;=13,9,IF(I38&gt;=8,8,IF(I38&gt;=3,7,IF(I38&gt;=-2,6,IF(I38&gt;=-7,5,IF(I38&gt;=-12,4,IF(I38&gt;=-18,3,IF(I38&lt;-18,3))))))))</f>
        <v>6</v>
      </c>
      <c r="L38" s="557"/>
      <c r="M38" s="228"/>
      <c r="N38" s="228"/>
      <c r="O38" s="228"/>
      <c r="P38" s="228"/>
      <c r="Q38" s="228"/>
      <c r="R38" s="228"/>
      <c r="S38" s="228"/>
      <c r="T38" s="228"/>
      <c r="U38" s="228"/>
      <c r="V38" s="231">
        <f>IF(U36&gt;=16.67%,7.5,IF(U36&gt;=14%,7,IF(U36&gt;=12.5%,6.5,IF(U36&gt;=11.11%,6,IF(U36&gt;=10%,5.5,IF(U36&gt;=9.09%,5,IF(U36&gt;=8.33%,4.5,IF(U36&lt;8.33%,4.5))))))))</f>
        <v>5.5</v>
      </c>
      <c r="W38" s="228"/>
      <c r="X38" s="228"/>
      <c r="Y38" s="228"/>
      <c r="Z38" s="228"/>
      <c r="AA38" s="228"/>
      <c r="AB38" s="228"/>
      <c r="AC38" s="228"/>
      <c r="AD38" s="228"/>
      <c r="AE38" s="228"/>
      <c r="AF38" s="228">
        <f>COUNTIF(AE36:AL37,0)</f>
        <v>0</v>
      </c>
      <c r="AG38" s="228"/>
      <c r="AH38" s="229">
        <f>IF(AF38=4,0,SUM(AE36+AG36+AI36+AK36)/(4-AF38)*(10))</f>
        <v>4.999999999999999</v>
      </c>
      <c r="AI38" s="228"/>
      <c r="AJ38" s="228"/>
      <c r="AK38" s="228"/>
      <c r="AL38" s="228"/>
      <c r="AM38" s="228"/>
      <c r="AN38" s="228"/>
      <c r="AO38" s="230" t="str">
        <f>IF('Dati part'!A8="","-",'Dati part'!A8)</f>
        <v>P</v>
      </c>
    </row>
    <row r="39" spans="17:41" ht="12">
      <c r="Q39" s="220"/>
      <c r="X39" s="600">
        <f>'Dati part'!B9</f>
        <v>11</v>
      </c>
      <c r="Y39" s="601"/>
      <c r="Z39" s="601" t="str">
        <f>'Dati part'!C9</f>
        <v>DAVIDE BARBIERI</v>
      </c>
      <c r="AA39" s="602"/>
      <c r="AB39" s="602"/>
      <c r="AC39" s="602"/>
      <c r="AD39" s="602"/>
      <c r="AE39" s="602"/>
      <c r="AF39" s="602"/>
      <c r="AG39" s="602"/>
      <c r="AH39" s="602"/>
      <c r="AI39" s="602"/>
      <c r="AJ39" s="603" t="str">
        <f>IF(AO44="P","palleggiatore",IF(AO44="S","schiacciatore",IF(AO44="O","opposto",IF(AO44="L","libero",IF(AO44="C","centrale",IF(AO44="-","ruolo"))))))</f>
        <v>palleggiatore</v>
      </c>
      <c r="AK39" s="604"/>
      <c r="AL39" s="604"/>
      <c r="AM39" s="604"/>
      <c r="AN39" s="604"/>
      <c r="AO39" s="605"/>
    </row>
    <row r="40" spans="1:41" ht="11.25" customHeight="1">
      <c r="A40" s="606" t="s">
        <v>173</v>
      </c>
      <c r="B40" s="607"/>
      <c r="C40" s="607"/>
      <c r="D40" s="607"/>
      <c r="E40" s="607"/>
      <c r="F40" s="607"/>
      <c r="G40" s="607"/>
      <c r="H40" s="608"/>
      <c r="I40" s="606" t="s">
        <v>176</v>
      </c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10"/>
      <c r="U40" s="611" t="s">
        <v>179</v>
      </c>
      <c r="V40" s="609"/>
      <c r="W40" s="609"/>
      <c r="X40" s="609"/>
      <c r="Y40" s="609"/>
      <c r="Z40" s="609"/>
      <c r="AA40" s="609"/>
      <c r="AB40" s="609"/>
      <c r="AC40" s="609"/>
      <c r="AD40" s="612"/>
      <c r="AE40" s="606" t="s">
        <v>177</v>
      </c>
      <c r="AF40" s="609"/>
      <c r="AG40" s="609"/>
      <c r="AH40" s="609"/>
      <c r="AI40" s="609"/>
      <c r="AJ40" s="609"/>
      <c r="AK40" s="609"/>
      <c r="AL40" s="610"/>
      <c r="AM40" s="611" t="s">
        <v>178</v>
      </c>
      <c r="AN40" s="613"/>
      <c r="AO40" s="614"/>
    </row>
    <row r="41" spans="1:41" ht="11.25" customHeight="1">
      <c r="A41" s="618" t="s">
        <v>93</v>
      </c>
      <c r="B41" s="619"/>
      <c r="C41" s="575" t="s">
        <v>170</v>
      </c>
      <c r="D41" s="575"/>
      <c r="E41" s="575" t="s">
        <v>171</v>
      </c>
      <c r="F41" s="575"/>
      <c r="G41" s="575" t="s">
        <v>172</v>
      </c>
      <c r="H41" s="589"/>
      <c r="I41" s="590" t="s">
        <v>93</v>
      </c>
      <c r="J41" s="575"/>
      <c r="K41" s="575" t="s">
        <v>170</v>
      </c>
      <c r="L41" s="575"/>
      <c r="M41" s="575" t="s">
        <v>171</v>
      </c>
      <c r="N41" s="575"/>
      <c r="O41" s="575" t="s">
        <v>174</v>
      </c>
      <c r="P41" s="575"/>
      <c r="Q41" s="575" t="s">
        <v>175</v>
      </c>
      <c r="R41" s="575"/>
      <c r="S41" s="575" t="s">
        <v>172</v>
      </c>
      <c r="T41" s="576"/>
      <c r="U41" s="591" t="s">
        <v>93</v>
      </c>
      <c r="V41" s="575"/>
      <c r="W41" s="575" t="s">
        <v>170</v>
      </c>
      <c r="X41" s="575"/>
      <c r="Y41" s="575" t="s">
        <v>171</v>
      </c>
      <c r="Z41" s="575"/>
      <c r="AA41" s="575" t="s">
        <v>174</v>
      </c>
      <c r="AB41" s="575"/>
      <c r="AC41" s="575" t="s">
        <v>175</v>
      </c>
      <c r="AD41" s="589"/>
      <c r="AE41" s="590" t="s">
        <v>170</v>
      </c>
      <c r="AF41" s="575"/>
      <c r="AG41" s="575" t="s">
        <v>171</v>
      </c>
      <c r="AH41" s="575"/>
      <c r="AI41" s="575" t="s">
        <v>174</v>
      </c>
      <c r="AJ41" s="575"/>
      <c r="AK41" s="575" t="s">
        <v>175</v>
      </c>
      <c r="AL41" s="576"/>
      <c r="AM41" s="615"/>
      <c r="AN41" s="616"/>
      <c r="AO41" s="617"/>
    </row>
    <row r="42" spans="1:41" ht="11.25" customHeight="1">
      <c r="A42" s="579">
        <f>C42+E42+G42</f>
        <v>2</v>
      </c>
      <c r="B42" s="580"/>
      <c r="C42" s="583">
        <f>'gioc. A (2)'!D56</f>
        <v>0</v>
      </c>
      <c r="D42" s="563"/>
      <c r="E42" s="563">
        <f>'gioc. A (2)'!D40</f>
        <v>2</v>
      </c>
      <c r="F42" s="563"/>
      <c r="G42" s="563">
        <f>SUM('Dati A'!AD136:AH136)</f>
        <v>0</v>
      </c>
      <c r="H42" s="585"/>
      <c r="I42" s="571">
        <f>K42+M42+O42+Q42+S42</f>
        <v>1</v>
      </c>
      <c r="J42" s="572"/>
      <c r="K42" s="587">
        <f>'gioc. A (2)'!D50</f>
        <v>0</v>
      </c>
      <c r="L42" s="567"/>
      <c r="M42" s="567">
        <f>'gioc. A (2)'!D34</f>
        <v>0</v>
      </c>
      <c r="N42" s="567"/>
      <c r="O42" s="567">
        <f>'gioc. A (2)'!D42</f>
        <v>0</v>
      </c>
      <c r="P42" s="567"/>
      <c r="Q42" s="567">
        <f>'gioc. A (2)'!D58</f>
        <v>1</v>
      </c>
      <c r="R42" s="567"/>
      <c r="S42" s="567">
        <f>SUM('Dati A'!AD135:AH135)</f>
        <v>0</v>
      </c>
      <c r="T42" s="568"/>
      <c r="U42" s="592">
        <f>IF('Dati A'!AI22=0,0%,'Dati A'!AC136/'Dati A'!AI22)</f>
        <v>0.03463203463203463</v>
      </c>
      <c r="V42" s="593"/>
      <c r="W42" s="596">
        <f>IF('Dati A'!AI13=0,"0%",'Dati A'!AC127/'Dati A'!AI13)</f>
        <v>0</v>
      </c>
      <c r="X42" s="597"/>
      <c r="Y42" s="558">
        <f>IF('Dati A'!AI5=0,"0%",'Dati A'!AC119/'Dati A'!AI5)</f>
        <v>0.06756756756756757</v>
      </c>
      <c r="Z42" s="558"/>
      <c r="AA42" s="558">
        <f>IF('Dati A'!AI9=0,"0%",'Dati A'!AC123/'Dati A'!AI9)</f>
        <v>0.03125</v>
      </c>
      <c r="AB42" s="558"/>
      <c r="AC42" s="558">
        <f>IF('Dati A'!AI17=0,"0%",'Dati A'!AC131/'Dati A'!AI17)</f>
        <v>0.037037037037037035</v>
      </c>
      <c r="AD42" s="560"/>
      <c r="AE42" s="562">
        <f>'gioc. A (2)'!G54</f>
        <v>0</v>
      </c>
      <c r="AF42" s="563"/>
      <c r="AG42" s="566">
        <f>'gioc. A (2)'!G38</f>
        <v>0.8</v>
      </c>
      <c r="AH42" s="563"/>
      <c r="AI42" s="566">
        <f>'gioc. A (2)'!G46</f>
        <v>0</v>
      </c>
      <c r="AJ42" s="563"/>
      <c r="AK42" s="566">
        <f>'gioc. A (2)'!G62</f>
        <v>0</v>
      </c>
      <c r="AL42" s="577"/>
      <c r="AM42" s="549">
        <f>IF(U42&lt;=1%,"s.v.",IF(AO44="L",AH44,IF(AO44="P",(K44+AH44)/2,(K44+V44+AH44)/3)))</f>
        <v>7</v>
      </c>
      <c r="AN42" s="550"/>
      <c r="AO42" s="551"/>
    </row>
    <row r="43" spans="1:41" ht="6" customHeight="1">
      <c r="A43" s="581"/>
      <c r="B43" s="582"/>
      <c r="C43" s="584"/>
      <c r="D43" s="565"/>
      <c r="E43" s="565"/>
      <c r="F43" s="565"/>
      <c r="G43" s="565"/>
      <c r="H43" s="586"/>
      <c r="I43" s="573"/>
      <c r="J43" s="574"/>
      <c r="K43" s="588"/>
      <c r="L43" s="569"/>
      <c r="M43" s="569"/>
      <c r="N43" s="569"/>
      <c r="O43" s="569"/>
      <c r="P43" s="569"/>
      <c r="Q43" s="569"/>
      <c r="R43" s="569"/>
      <c r="S43" s="569"/>
      <c r="T43" s="570"/>
      <c r="U43" s="594"/>
      <c r="V43" s="595"/>
      <c r="W43" s="598"/>
      <c r="X43" s="599"/>
      <c r="Y43" s="559"/>
      <c r="Z43" s="559"/>
      <c r="AA43" s="559"/>
      <c r="AB43" s="559"/>
      <c r="AC43" s="559"/>
      <c r="AD43" s="561"/>
      <c r="AE43" s="564"/>
      <c r="AF43" s="565"/>
      <c r="AG43" s="565"/>
      <c r="AH43" s="565"/>
      <c r="AI43" s="565"/>
      <c r="AJ43" s="565"/>
      <c r="AK43" s="565"/>
      <c r="AL43" s="578"/>
      <c r="AM43" s="552"/>
      <c r="AN43" s="553"/>
      <c r="AO43" s="554"/>
    </row>
    <row r="44" spans="1:41" ht="11.25" customHeight="1">
      <c r="A44" s="227"/>
      <c r="B44" s="228"/>
      <c r="C44" s="228"/>
      <c r="D44" s="228"/>
      <c r="E44" s="228"/>
      <c r="F44" s="228"/>
      <c r="G44" s="228"/>
      <c r="H44" s="228"/>
      <c r="I44" s="555">
        <f>A42-I42</f>
        <v>1</v>
      </c>
      <c r="J44" s="556"/>
      <c r="K44" s="557">
        <f>IF(I44&gt;=13,9,IF(I44&gt;=8,8,IF(I44&gt;=3,7,IF(I44&gt;=-2,6,IF(I44&gt;=-7,5,IF(I44&gt;=-12,4,IF(I44&gt;=-18,3,IF(I44&lt;-18,3))))))))</f>
        <v>6</v>
      </c>
      <c r="L44" s="557"/>
      <c r="M44" s="228"/>
      <c r="N44" s="228"/>
      <c r="O44" s="228"/>
      <c r="P44" s="228"/>
      <c r="Q44" s="228"/>
      <c r="R44" s="228"/>
      <c r="S44" s="228"/>
      <c r="T44" s="228"/>
      <c r="U44" s="228"/>
      <c r="V44" s="231">
        <f>IF(U42&gt;=16.67%,7.5,IF(U42&gt;=14%,7,IF(U42&gt;=12.5%,6.5,IF(U42&gt;=11.11%,6,IF(U42&gt;=10%,5.5,IF(U42&gt;=9.09%,5,IF(U42&gt;=8.33%,4.5,IF(U42&lt;8.33%,4.5))))))))</f>
        <v>4.5</v>
      </c>
      <c r="W44" s="228"/>
      <c r="X44" s="228"/>
      <c r="Y44" s="228"/>
      <c r="Z44" s="228"/>
      <c r="AA44" s="228"/>
      <c r="AB44" s="228"/>
      <c r="AC44" s="228"/>
      <c r="AD44" s="228"/>
      <c r="AE44" s="228"/>
      <c r="AF44" s="228">
        <f>COUNTIF(AE42:AL43,0)</f>
        <v>3</v>
      </c>
      <c r="AG44" s="228"/>
      <c r="AH44" s="229">
        <f>IF(AF44=4,0,SUM(AE42+AG42+AI42+AK42)/(4-AF44)*(10))</f>
        <v>8</v>
      </c>
      <c r="AI44" s="228"/>
      <c r="AJ44" s="228"/>
      <c r="AK44" s="228"/>
      <c r="AL44" s="228"/>
      <c r="AM44" s="228"/>
      <c r="AN44" s="228"/>
      <c r="AO44" s="230" t="str">
        <f>IF('Dati part'!A9="","-",'Dati part'!A9)</f>
        <v>P</v>
      </c>
    </row>
    <row r="45" spans="17:41" ht="12">
      <c r="Q45" s="220"/>
      <c r="X45" s="600">
        <f>'Dati part'!B10</f>
        <v>13</v>
      </c>
      <c r="Y45" s="601"/>
      <c r="Z45" s="601" t="str">
        <f>'Dati part'!C10</f>
        <v>GIANMARCO PULGA</v>
      </c>
      <c r="AA45" s="602"/>
      <c r="AB45" s="602"/>
      <c r="AC45" s="602"/>
      <c r="AD45" s="602"/>
      <c r="AE45" s="602"/>
      <c r="AF45" s="602"/>
      <c r="AG45" s="602"/>
      <c r="AH45" s="602"/>
      <c r="AI45" s="602"/>
      <c r="AJ45" s="603" t="str">
        <f>IF(AO50="P","palleggiatore",IF(AO50="S","schiacciatore",IF(AO50="O","opposto",IF(AO50="L","libero",IF(AO50="C","centrale",IF(AO50="-","ruolo"))))))</f>
        <v>centrale</v>
      </c>
      <c r="AK45" s="604"/>
      <c r="AL45" s="604"/>
      <c r="AM45" s="604"/>
      <c r="AN45" s="604"/>
      <c r="AO45" s="605"/>
    </row>
    <row r="46" spans="1:41" ht="11.25" customHeight="1">
      <c r="A46" s="606" t="s">
        <v>173</v>
      </c>
      <c r="B46" s="607"/>
      <c r="C46" s="607"/>
      <c r="D46" s="607"/>
      <c r="E46" s="607"/>
      <c r="F46" s="607"/>
      <c r="G46" s="607"/>
      <c r="H46" s="608"/>
      <c r="I46" s="606" t="s">
        <v>176</v>
      </c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10"/>
      <c r="U46" s="611" t="s">
        <v>179</v>
      </c>
      <c r="V46" s="609"/>
      <c r="W46" s="609"/>
      <c r="X46" s="609"/>
      <c r="Y46" s="609"/>
      <c r="Z46" s="609"/>
      <c r="AA46" s="609"/>
      <c r="AB46" s="609"/>
      <c r="AC46" s="609"/>
      <c r="AD46" s="612"/>
      <c r="AE46" s="606" t="s">
        <v>177</v>
      </c>
      <c r="AF46" s="609"/>
      <c r="AG46" s="609"/>
      <c r="AH46" s="609"/>
      <c r="AI46" s="609"/>
      <c r="AJ46" s="609"/>
      <c r="AK46" s="609"/>
      <c r="AL46" s="610"/>
      <c r="AM46" s="611" t="s">
        <v>178</v>
      </c>
      <c r="AN46" s="613"/>
      <c r="AO46" s="614"/>
    </row>
    <row r="47" spans="1:41" ht="11.25" customHeight="1">
      <c r="A47" s="618" t="s">
        <v>93</v>
      </c>
      <c r="B47" s="619"/>
      <c r="C47" s="575" t="s">
        <v>170</v>
      </c>
      <c r="D47" s="575"/>
      <c r="E47" s="575" t="s">
        <v>171</v>
      </c>
      <c r="F47" s="575"/>
      <c r="G47" s="575" t="s">
        <v>172</v>
      </c>
      <c r="H47" s="589"/>
      <c r="I47" s="590" t="s">
        <v>93</v>
      </c>
      <c r="J47" s="575"/>
      <c r="K47" s="575" t="s">
        <v>170</v>
      </c>
      <c r="L47" s="575"/>
      <c r="M47" s="575" t="s">
        <v>171</v>
      </c>
      <c r="N47" s="575"/>
      <c r="O47" s="575" t="s">
        <v>174</v>
      </c>
      <c r="P47" s="575"/>
      <c r="Q47" s="575" t="s">
        <v>175</v>
      </c>
      <c r="R47" s="575"/>
      <c r="S47" s="575" t="s">
        <v>172</v>
      </c>
      <c r="T47" s="576"/>
      <c r="U47" s="591" t="s">
        <v>93</v>
      </c>
      <c r="V47" s="575"/>
      <c r="W47" s="575" t="s">
        <v>170</v>
      </c>
      <c r="X47" s="575"/>
      <c r="Y47" s="575" t="s">
        <v>171</v>
      </c>
      <c r="Z47" s="575"/>
      <c r="AA47" s="575" t="s">
        <v>174</v>
      </c>
      <c r="AB47" s="575"/>
      <c r="AC47" s="575" t="s">
        <v>175</v>
      </c>
      <c r="AD47" s="589"/>
      <c r="AE47" s="590" t="s">
        <v>170</v>
      </c>
      <c r="AF47" s="575"/>
      <c r="AG47" s="575" t="s">
        <v>171</v>
      </c>
      <c r="AH47" s="575"/>
      <c r="AI47" s="575" t="s">
        <v>174</v>
      </c>
      <c r="AJ47" s="575"/>
      <c r="AK47" s="575" t="s">
        <v>175</v>
      </c>
      <c r="AL47" s="576"/>
      <c r="AM47" s="615"/>
      <c r="AN47" s="616"/>
      <c r="AO47" s="617"/>
    </row>
    <row r="48" spans="1:41" ht="11.25" customHeight="1">
      <c r="A48" s="579">
        <f>C48+E48+G48</f>
        <v>7</v>
      </c>
      <c r="B48" s="580"/>
      <c r="C48" s="583">
        <f>'gioc. A (2)'!L56</f>
        <v>1</v>
      </c>
      <c r="D48" s="563"/>
      <c r="E48" s="563">
        <f>'gioc. A (2)'!L40</f>
        <v>6</v>
      </c>
      <c r="F48" s="563"/>
      <c r="G48" s="563">
        <f>SUM('Dati A'!AD155:AH155)</f>
        <v>0</v>
      </c>
      <c r="H48" s="585"/>
      <c r="I48" s="571">
        <f>K48+M48+O48+Q48+S48</f>
        <v>5</v>
      </c>
      <c r="J48" s="572"/>
      <c r="K48" s="587">
        <f>'gioc. A (2)'!L50</f>
        <v>4</v>
      </c>
      <c r="L48" s="567"/>
      <c r="M48" s="567">
        <f>'gioc. A (2)'!L34</f>
        <v>1</v>
      </c>
      <c r="N48" s="567"/>
      <c r="O48" s="567">
        <f>'gioc. A (2)'!L42</f>
        <v>0</v>
      </c>
      <c r="P48" s="567"/>
      <c r="Q48" s="567">
        <f>'gioc. A (2)'!L58</f>
        <v>0</v>
      </c>
      <c r="R48" s="567"/>
      <c r="S48" s="567">
        <f>SUM('Dati A'!AD154:AH154)</f>
        <v>0</v>
      </c>
      <c r="T48" s="568"/>
      <c r="U48" s="592">
        <f>IF('Dati A'!AI22=0,0%,'Dati A'!AC155/'Dati A'!AI22)</f>
        <v>0.16017316017316016</v>
      </c>
      <c r="V48" s="593"/>
      <c r="W48" s="596">
        <f>IF('Dati A'!AI13=0,"0%",'Dati A'!AC146/'Dati A'!AI13)</f>
        <v>0.15492957746478872</v>
      </c>
      <c r="X48" s="597"/>
      <c r="Y48" s="558">
        <f>IF('Dati A'!AI5=0,"0%",'Dati A'!AC138/'Dati A'!AI5)</f>
        <v>0.14864864864864866</v>
      </c>
      <c r="Z48" s="558"/>
      <c r="AA48" s="558">
        <f>IF('Dati A'!AI9=0,"0%",'Dati A'!AC142/'Dati A'!AI9)</f>
        <v>0.15625</v>
      </c>
      <c r="AB48" s="558"/>
      <c r="AC48" s="558">
        <f>IF('Dati A'!AI17=0,"0%",'Dati A'!AC150/'Dati A'!AI17)</f>
        <v>0.18518518518518517</v>
      </c>
      <c r="AD48" s="560"/>
      <c r="AE48" s="562">
        <f>'gioc. A (2)'!O54</f>
        <v>0.2727272727272727</v>
      </c>
      <c r="AF48" s="563"/>
      <c r="AG48" s="566">
        <f>'gioc. A (2)'!O38</f>
        <v>0.6363636363636364</v>
      </c>
      <c r="AH48" s="563"/>
      <c r="AI48" s="566">
        <f>'gioc. A (2)'!O46</f>
        <v>0.8</v>
      </c>
      <c r="AJ48" s="563"/>
      <c r="AK48" s="566">
        <f>'gioc. A (2)'!O62</f>
        <v>0.8</v>
      </c>
      <c r="AL48" s="577"/>
      <c r="AM48" s="549">
        <f>IF(U48&lt;=1%,"s.v.",IF(AO50="L",AH50,IF(AO50="P",(K50+AH50)/2,(K50+V50+AH50)/3)))</f>
        <v>6.424242424242425</v>
      </c>
      <c r="AN48" s="550"/>
      <c r="AO48" s="551"/>
    </row>
    <row r="49" spans="1:41" ht="6" customHeight="1">
      <c r="A49" s="581"/>
      <c r="B49" s="582"/>
      <c r="C49" s="584"/>
      <c r="D49" s="565"/>
      <c r="E49" s="565"/>
      <c r="F49" s="565"/>
      <c r="G49" s="565"/>
      <c r="H49" s="586"/>
      <c r="I49" s="573"/>
      <c r="J49" s="574"/>
      <c r="K49" s="588"/>
      <c r="L49" s="569"/>
      <c r="M49" s="569"/>
      <c r="N49" s="569"/>
      <c r="O49" s="569"/>
      <c r="P49" s="569"/>
      <c r="Q49" s="569"/>
      <c r="R49" s="569"/>
      <c r="S49" s="569"/>
      <c r="T49" s="570"/>
      <c r="U49" s="594"/>
      <c r="V49" s="595"/>
      <c r="W49" s="598"/>
      <c r="X49" s="599"/>
      <c r="Y49" s="559"/>
      <c r="Z49" s="559"/>
      <c r="AA49" s="559"/>
      <c r="AB49" s="559"/>
      <c r="AC49" s="559"/>
      <c r="AD49" s="561"/>
      <c r="AE49" s="564"/>
      <c r="AF49" s="565"/>
      <c r="AG49" s="565"/>
      <c r="AH49" s="565"/>
      <c r="AI49" s="565"/>
      <c r="AJ49" s="565"/>
      <c r="AK49" s="565"/>
      <c r="AL49" s="578"/>
      <c r="AM49" s="552"/>
      <c r="AN49" s="553"/>
      <c r="AO49" s="554"/>
    </row>
    <row r="50" spans="1:41" ht="11.25" customHeight="1">
      <c r="A50" s="227"/>
      <c r="B50" s="228"/>
      <c r="C50" s="228"/>
      <c r="D50" s="228"/>
      <c r="E50" s="228"/>
      <c r="F50" s="228"/>
      <c r="G50" s="228"/>
      <c r="H50" s="228"/>
      <c r="I50" s="555">
        <f>A48-I48</f>
        <v>2</v>
      </c>
      <c r="J50" s="556"/>
      <c r="K50" s="557">
        <f>IF(I50&gt;=13,9,IF(I50&gt;=8,8,IF(I50&gt;=3,7,IF(I50&gt;=-2,6,IF(I50&gt;=-7,5,IF(I50&gt;=-12,4,IF(I50&gt;=-18,3,IF(I50&lt;-18,3))))))))</f>
        <v>6</v>
      </c>
      <c r="L50" s="557"/>
      <c r="M50" s="228"/>
      <c r="N50" s="228"/>
      <c r="O50" s="228"/>
      <c r="P50" s="228"/>
      <c r="Q50" s="228"/>
      <c r="R50" s="228"/>
      <c r="S50" s="228"/>
      <c r="T50" s="228"/>
      <c r="U50" s="228"/>
      <c r="V50" s="231">
        <f>IF(U48&gt;=16.67%,7.5,IF(U48&gt;=14%,7,IF(U48&gt;=12.5%,6.5,IF(U48&gt;=11.11%,6,IF(U48&gt;=10%,5.5,IF(U48&gt;=9.09%,5,IF(U48&gt;=8.33%,4.5,IF(U48&lt;8.33%,4.5))))))))</f>
        <v>7</v>
      </c>
      <c r="W50" s="228"/>
      <c r="X50" s="228"/>
      <c r="Y50" s="228"/>
      <c r="Z50" s="228"/>
      <c r="AA50" s="228"/>
      <c r="AB50" s="228"/>
      <c r="AC50" s="228"/>
      <c r="AD50" s="228"/>
      <c r="AE50" s="228"/>
      <c r="AF50" s="228">
        <f>COUNTIF(AE48:AL49,0)</f>
        <v>0</v>
      </c>
      <c r="AG50" s="228"/>
      <c r="AH50" s="229">
        <f>IF(AF50=4,0,SUM(AE48+AG48+AI48+AK48)/(4-AF50)*(10))</f>
        <v>6.272727272727272</v>
      </c>
      <c r="AI50" s="228"/>
      <c r="AJ50" s="228"/>
      <c r="AK50" s="228"/>
      <c r="AL50" s="228"/>
      <c r="AM50" s="228"/>
      <c r="AN50" s="228"/>
      <c r="AO50" s="230" t="str">
        <f>IF('Dati part'!A10="","-",'Dati part'!A10)</f>
        <v>C</v>
      </c>
    </row>
    <row r="51" spans="17:41" ht="12">
      <c r="Q51" s="220"/>
      <c r="X51" s="600">
        <f>'Dati part'!B11</f>
        <v>31</v>
      </c>
      <c r="Y51" s="601"/>
      <c r="Z51" s="601" t="str">
        <f>'Dati part'!C11</f>
        <v>PAOLO SARONNI</v>
      </c>
      <c r="AA51" s="602"/>
      <c r="AB51" s="602"/>
      <c r="AC51" s="602"/>
      <c r="AD51" s="602"/>
      <c r="AE51" s="602"/>
      <c r="AF51" s="602"/>
      <c r="AG51" s="602"/>
      <c r="AH51" s="602"/>
      <c r="AI51" s="602"/>
      <c r="AJ51" s="603" t="str">
        <f>IF(AO56="P","palleggiatore",IF(AO56="S","schiacciatore",IF(AO56="O","opposto",IF(AO56="L","libero",IF(AO56="C","centrale",IF(AO56="-","ruolo"))))))</f>
        <v>centrale</v>
      </c>
      <c r="AK51" s="604"/>
      <c r="AL51" s="604"/>
      <c r="AM51" s="604"/>
      <c r="AN51" s="604"/>
      <c r="AO51" s="605"/>
    </row>
    <row r="52" spans="1:41" ht="11.25" customHeight="1">
      <c r="A52" s="606" t="s">
        <v>173</v>
      </c>
      <c r="B52" s="607"/>
      <c r="C52" s="607"/>
      <c r="D52" s="607"/>
      <c r="E52" s="607"/>
      <c r="F52" s="607"/>
      <c r="G52" s="607"/>
      <c r="H52" s="608"/>
      <c r="I52" s="606" t="s">
        <v>176</v>
      </c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10"/>
      <c r="U52" s="611" t="s">
        <v>179</v>
      </c>
      <c r="V52" s="609"/>
      <c r="W52" s="609"/>
      <c r="X52" s="609"/>
      <c r="Y52" s="609"/>
      <c r="Z52" s="609"/>
      <c r="AA52" s="609"/>
      <c r="AB52" s="609"/>
      <c r="AC52" s="609"/>
      <c r="AD52" s="612"/>
      <c r="AE52" s="606" t="s">
        <v>177</v>
      </c>
      <c r="AF52" s="609"/>
      <c r="AG52" s="609"/>
      <c r="AH52" s="609"/>
      <c r="AI52" s="609"/>
      <c r="AJ52" s="609"/>
      <c r="AK52" s="609"/>
      <c r="AL52" s="610"/>
      <c r="AM52" s="611" t="s">
        <v>178</v>
      </c>
      <c r="AN52" s="613"/>
      <c r="AO52" s="614"/>
    </row>
    <row r="53" spans="1:41" ht="11.25" customHeight="1">
      <c r="A53" s="618" t="s">
        <v>93</v>
      </c>
      <c r="B53" s="619"/>
      <c r="C53" s="575" t="s">
        <v>170</v>
      </c>
      <c r="D53" s="575"/>
      <c r="E53" s="575" t="s">
        <v>171</v>
      </c>
      <c r="F53" s="575"/>
      <c r="G53" s="575" t="s">
        <v>172</v>
      </c>
      <c r="H53" s="589"/>
      <c r="I53" s="590" t="s">
        <v>93</v>
      </c>
      <c r="J53" s="575"/>
      <c r="K53" s="575" t="s">
        <v>170</v>
      </c>
      <c r="L53" s="575"/>
      <c r="M53" s="575" t="s">
        <v>171</v>
      </c>
      <c r="N53" s="575"/>
      <c r="O53" s="575" t="s">
        <v>174</v>
      </c>
      <c r="P53" s="575"/>
      <c r="Q53" s="575" t="s">
        <v>175</v>
      </c>
      <c r="R53" s="575"/>
      <c r="S53" s="575" t="s">
        <v>172</v>
      </c>
      <c r="T53" s="576"/>
      <c r="U53" s="591" t="s">
        <v>93</v>
      </c>
      <c r="V53" s="575"/>
      <c r="W53" s="575" t="s">
        <v>170</v>
      </c>
      <c r="X53" s="575"/>
      <c r="Y53" s="575" t="s">
        <v>171</v>
      </c>
      <c r="Z53" s="575"/>
      <c r="AA53" s="575" t="s">
        <v>174</v>
      </c>
      <c r="AB53" s="575"/>
      <c r="AC53" s="575" t="s">
        <v>175</v>
      </c>
      <c r="AD53" s="589"/>
      <c r="AE53" s="590" t="s">
        <v>170</v>
      </c>
      <c r="AF53" s="575"/>
      <c r="AG53" s="575" t="s">
        <v>171</v>
      </c>
      <c r="AH53" s="575"/>
      <c r="AI53" s="575" t="s">
        <v>174</v>
      </c>
      <c r="AJ53" s="575"/>
      <c r="AK53" s="575" t="s">
        <v>175</v>
      </c>
      <c r="AL53" s="576"/>
      <c r="AM53" s="615"/>
      <c r="AN53" s="616"/>
      <c r="AO53" s="617"/>
    </row>
    <row r="54" spans="1:41" ht="11.25" customHeight="1">
      <c r="A54" s="579">
        <f>C54+E54+G54</f>
        <v>3</v>
      </c>
      <c r="B54" s="580"/>
      <c r="C54" s="583">
        <f>'gioc. A (3)'!D23</f>
        <v>3</v>
      </c>
      <c r="D54" s="563"/>
      <c r="E54" s="563">
        <f>'gioc. A (3)'!D7</f>
        <v>0</v>
      </c>
      <c r="F54" s="563"/>
      <c r="G54" s="563">
        <f>SUM('Dati A'!AD174:AH174)</f>
        <v>0</v>
      </c>
      <c r="H54" s="585"/>
      <c r="I54" s="571">
        <f>K54+M54+O54+Q54+S54</f>
        <v>3</v>
      </c>
      <c r="J54" s="572"/>
      <c r="K54" s="587">
        <f>'gioc. A (3)'!D17</f>
        <v>1</v>
      </c>
      <c r="L54" s="567"/>
      <c r="M54" s="567">
        <f>'gioc. A (3)'!D1</f>
        <v>1</v>
      </c>
      <c r="N54" s="567"/>
      <c r="O54" s="567">
        <f>'gioc. A (3)'!D9</f>
        <v>1</v>
      </c>
      <c r="P54" s="567"/>
      <c r="Q54" s="567">
        <f>'gioc. A (3)'!D25</f>
        <v>0</v>
      </c>
      <c r="R54" s="567"/>
      <c r="S54" s="567">
        <f>SUM('Dati A'!AD173:AH173)</f>
        <v>0</v>
      </c>
      <c r="T54" s="568"/>
      <c r="U54" s="592">
        <f>IF('Dati A'!AI22=0,0%,'Dati A'!AC174/'Dati A'!AI22)</f>
        <v>0.08225108225108226</v>
      </c>
      <c r="V54" s="593"/>
      <c r="W54" s="596">
        <f>IF('Dati A'!AI13=0,"0%",'Dati A'!AC165/'Dati A'!AI13)</f>
        <v>0.16901408450704225</v>
      </c>
      <c r="X54" s="597"/>
      <c r="Y54" s="558">
        <f>IF('Dati A'!AI5=0,"0%",'Dati A'!AC157/'Dati A'!AI5)</f>
        <v>0.04054054054054054</v>
      </c>
      <c r="Z54" s="558"/>
      <c r="AA54" s="558">
        <f>IF('Dati A'!AI9=0,"0%",'Dati A'!AC161/'Dati A'!AI9)</f>
        <v>0.03125</v>
      </c>
      <c r="AB54" s="558"/>
      <c r="AC54" s="558">
        <f>IF('Dati A'!AI17=0,"0%",'Dati A'!AC169/'Dati A'!AI17)</f>
        <v>0.05555555555555555</v>
      </c>
      <c r="AD54" s="560"/>
      <c r="AE54" s="562">
        <f>'gioc. A (3)'!G21</f>
        <v>0.5</v>
      </c>
      <c r="AF54" s="563"/>
      <c r="AG54" s="566">
        <f>'gioc. A (3)'!G5</f>
        <v>0.6666666666666666</v>
      </c>
      <c r="AH54" s="563"/>
      <c r="AI54" s="566">
        <f>'gioc. A (3)'!G13</f>
        <v>0</v>
      </c>
      <c r="AJ54" s="563"/>
      <c r="AK54" s="566">
        <f>'gioc. A (3)'!G29</f>
        <v>0.6666666666666666</v>
      </c>
      <c r="AL54" s="577"/>
      <c r="AM54" s="549">
        <f>IF(U54&lt;=1%,"s.v.",IF(AO56="L",AH56,IF(AO56="P",(K56+AH56)/2,(K56+V56+AH56)/3)))</f>
        <v>5.537037037037037</v>
      </c>
      <c r="AN54" s="550"/>
      <c r="AO54" s="551"/>
    </row>
    <row r="55" spans="1:41" ht="6" customHeight="1">
      <c r="A55" s="581"/>
      <c r="B55" s="582"/>
      <c r="C55" s="584"/>
      <c r="D55" s="565"/>
      <c r="E55" s="565"/>
      <c r="F55" s="565"/>
      <c r="G55" s="565"/>
      <c r="H55" s="586"/>
      <c r="I55" s="573"/>
      <c r="J55" s="574"/>
      <c r="K55" s="588"/>
      <c r="L55" s="569"/>
      <c r="M55" s="569"/>
      <c r="N55" s="569"/>
      <c r="O55" s="569"/>
      <c r="P55" s="569"/>
      <c r="Q55" s="569"/>
      <c r="R55" s="569"/>
      <c r="S55" s="569"/>
      <c r="T55" s="570"/>
      <c r="U55" s="594"/>
      <c r="V55" s="595"/>
      <c r="W55" s="598"/>
      <c r="X55" s="599"/>
      <c r="Y55" s="559"/>
      <c r="Z55" s="559"/>
      <c r="AA55" s="559"/>
      <c r="AB55" s="559"/>
      <c r="AC55" s="559"/>
      <c r="AD55" s="561"/>
      <c r="AE55" s="564"/>
      <c r="AF55" s="565"/>
      <c r="AG55" s="565"/>
      <c r="AH55" s="565"/>
      <c r="AI55" s="565"/>
      <c r="AJ55" s="565"/>
      <c r="AK55" s="565"/>
      <c r="AL55" s="578"/>
      <c r="AM55" s="552"/>
      <c r="AN55" s="553"/>
      <c r="AO55" s="554"/>
    </row>
    <row r="56" spans="1:41" ht="11.25" customHeight="1">
      <c r="A56" s="227"/>
      <c r="B56" s="228"/>
      <c r="C56" s="228"/>
      <c r="D56" s="228"/>
      <c r="E56" s="228"/>
      <c r="F56" s="228"/>
      <c r="G56" s="228"/>
      <c r="H56" s="228"/>
      <c r="I56" s="555">
        <f>A54-I54</f>
        <v>0</v>
      </c>
      <c r="J56" s="556"/>
      <c r="K56" s="557">
        <f>IF(I56&gt;=13,9,IF(I56&gt;=8,8,IF(I56&gt;=3,7,IF(I56&gt;=-2,6,IF(I56&gt;=-7,5,IF(I56&gt;=-12,4,IF(I56&gt;=-18,3,IF(I56&lt;-18,3))))))))</f>
        <v>6</v>
      </c>
      <c r="L56" s="557"/>
      <c r="M56" s="228"/>
      <c r="N56" s="228"/>
      <c r="O56" s="228"/>
      <c r="P56" s="228"/>
      <c r="Q56" s="228"/>
      <c r="R56" s="228"/>
      <c r="S56" s="228"/>
      <c r="T56" s="228"/>
      <c r="U56" s="228"/>
      <c r="V56" s="231">
        <f>IF(U54&gt;=16.67%,7.5,IF(U54&gt;=14%,7,IF(U54&gt;=12.5%,6.5,IF(U54&gt;=11.11%,6,IF(U54&gt;=10%,5.5,IF(U54&gt;=9.09%,5,IF(U54&gt;=8.33%,4.5,IF(U54&lt;8.33%,4.5))))))))</f>
        <v>4.5</v>
      </c>
      <c r="W56" s="228"/>
      <c r="X56" s="228"/>
      <c r="Y56" s="228"/>
      <c r="Z56" s="228"/>
      <c r="AA56" s="228"/>
      <c r="AB56" s="228"/>
      <c r="AC56" s="228"/>
      <c r="AD56" s="228"/>
      <c r="AE56" s="228"/>
      <c r="AF56" s="228">
        <f>COUNTIF(AE54:AL55,0)</f>
        <v>1</v>
      </c>
      <c r="AG56" s="228"/>
      <c r="AH56" s="229">
        <f>IF(AF56=4,0,SUM(AE54+AG54+AI54+AK54)/(4-AF56)*(10))</f>
        <v>6.111111111111111</v>
      </c>
      <c r="AI56" s="228"/>
      <c r="AJ56" s="228"/>
      <c r="AK56" s="228"/>
      <c r="AL56" s="228"/>
      <c r="AM56" s="228"/>
      <c r="AN56" s="228"/>
      <c r="AO56" s="230" t="str">
        <f>IF('Dati part'!A11="","-",'Dati part'!A11)</f>
        <v>C</v>
      </c>
    </row>
    <row r="57" spans="17:41" ht="12">
      <c r="Q57" s="220"/>
      <c r="X57" s="600">
        <f>'Dati part'!B12</f>
        <v>0</v>
      </c>
      <c r="Y57" s="601"/>
      <c r="Z57" s="601">
        <f>'Dati part'!C12</f>
        <v>0</v>
      </c>
      <c r="AA57" s="602"/>
      <c r="AB57" s="602"/>
      <c r="AC57" s="602"/>
      <c r="AD57" s="602"/>
      <c r="AE57" s="602"/>
      <c r="AF57" s="602"/>
      <c r="AG57" s="602"/>
      <c r="AH57" s="602"/>
      <c r="AI57" s="602"/>
      <c r="AJ57" s="603" t="str">
        <f>IF(AO62="P","palleggiatore",IF(AO62="S","schiacciatore",IF(AO62="O","opposto",IF(AO62="L","libero",IF(AO62="C","centrale",IF(AO62="-","ruolo"))))))</f>
        <v>ruolo</v>
      </c>
      <c r="AK57" s="604"/>
      <c r="AL57" s="604"/>
      <c r="AM57" s="604"/>
      <c r="AN57" s="604"/>
      <c r="AO57" s="605"/>
    </row>
    <row r="58" spans="1:41" ht="11.25" customHeight="1">
      <c r="A58" s="606" t="s">
        <v>173</v>
      </c>
      <c r="B58" s="607"/>
      <c r="C58" s="607"/>
      <c r="D58" s="607"/>
      <c r="E58" s="607"/>
      <c r="F58" s="607"/>
      <c r="G58" s="607"/>
      <c r="H58" s="608"/>
      <c r="I58" s="606" t="s">
        <v>176</v>
      </c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10"/>
      <c r="U58" s="611" t="s">
        <v>179</v>
      </c>
      <c r="V58" s="609"/>
      <c r="W58" s="609"/>
      <c r="X58" s="609"/>
      <c r="Y58" s="609"/>
      <c r="Z58" s="609"/>
      <c r="AA58" s="609"/>
      <c r="AB58" s="609"/>
      <c r="AC58" s="609"/>
      <c r="AD58" s="612"/>
      <c r="AE58" s="606" t="s">
        <v>177</v>
      </c>
      <c r="AF58" s="609"/>
      <c r="AG58" s="609"/>
      <c r="AH58" s="609"/>
      <c r="AI58" s="609"/>
      <c r="AJ58" s="609"/>
      <c r="AK58" s="609"/>
      <c r="AL58" s="610"/>
      <c r="AM58" s="611" t="s">
        <v>178</v>
      </c>
      <c r="AN58" s="613"/>
      <c r="AO58" s="614"/>
    </row>
    <row r="59" spans="1:41" ht="11.25" customHeight="1">
      <c r="A59" s="618" t="s">
        <v>93</v>
      </c>
      <c r="B59" s="619"/>
      <c r="C59" s="575" t="s">
        <v>170</v>
      </c>
      <c r="D59" s="575"/>
      <c r="E59" s="575" t="s">
        <v>171</v>
      </c>
      <c r="F59" s="575"/>
      <c r="G59" s="575" t="s">
        <v>172</v>
      </c>
      <c r="H59" s="589"/>
      <c r="I59" s="590" t="s">
        <v>93</v>
      </c>
      <c r="J59" s="575"/>
      <c r="K59" s="575" t="s">
        <v>170</v>
      </c>
      <c r="L59" s="575"/>
      <c r="M59" s="575" t="s">
        <v>171</v>
      </c>
      <c r="N59" s="575"/>
      <c r="O59" s="575" t="s">
        <v>174</v>
      </c>
      <c r="P59" s="575"/>
      <c r="Q59" s="575" t="s">
        <v>175</v>
      </c>
      <c r="R59" s="575"/>
      <c r="S59" s="575" t="s">
        <v>172</v>
      </c>
      <c r="T59" s="576"/>
      <c r="U59" s="591" t="s">
        <v>93</v>
      </c>
      <c r="V59" s="575"/>
      <c r="W59" s="575" t="s">
        <v>170</v>
      </c>
      <c r="X59" s="575"/>
      <c r="Y59" s="575" t="s">
        <v>171</v>
      </c>
      <c r="Z59" s="575"/>
      <c r="AA59" s="575" t="s">
        <v>174</v>
      </c>
      <c r="AB59" s="575"/>
      <c r="AC59" s="575" t="s">
        <v>175</v>
      </c>
      <c r="AD59" s="589"/>
      <c r="AE59" s="590" t="s">
        <v>170</v>
      </c>
      <c r="AF59" s="575"/>
      <c r="AG59" s="575" t="s">
        <v>171</v>
      </c>
      <c r="AH59" s="575"/>
      <c r="AI59" s="575" t="s">
        <v>174</v>
      </c>
      <c r="AJ59" s="575"/>
      <c r="AK59" s="575" t="s">
        <v>175</v>
      </c>
      <c r="AL59" s="576"/>
      <c r="AM59" s="615"/>
      <c r="AN59" s="616"/>
      <c r="AO59" s="617"/>
    </row>
    <row r="60" spans="1:41" ht="11.25" customHeight="1">
      <c r="A60" s="579">
        <f>C60+E60+G60</f>
        <v>0</v>
      </c>
      <c r="B60" s="580"/>
      <c r="C60" s="583">
        <f>'gioc. A (3)'!L23</f>
        <v>0</v>
      </c>
      <c r="D60" s="563"/>
      <c r="E60" s="563">
        <f>'gioc. A (3)'!L7</f>
        <v>0</v>
      </c>
      <c r="F60" s="563"/>
      <c r="G60" s="563">
        <f>SUM('Dati A'!AD193:AH193)</f>
        <v>0</v>
      </c>
      <c r="H60" s="585"/>
      <c r="I60" s="571">
        <f>K60+M60+O60+Q60+S60</f>
        <v>0</v>
      </c>
      <c r="J60" s="572"/>
      <c r="K60" s="587">
        <f>'gioc. A (3)'!L17</f>
        <v>0</v>
      </c>
      <c r="L60" s="567"/>
      <c r="M60" s="567">
        <f>'gioc. A (3)'!L1</f>
        <v>0</v>
      </c>
      <c r="N60" s="567"/>
      <c r="O60" s="567">
        <f>'gioc. A (3)'!L9</f>
        <v>0</v>
      </c>
      <c r="P60" s="567"/>
      <c r="Q60" s="567">
        <f>'gioc. A (3)'!L25</f>
        <v>0</v>
      </c>
      <c r="R60" s="567"/>
      <c r="S60" s="567">
        <f>SUM('Dati A'!AD192:AH192)</f>
        <v>0</v>
      </c>
      <c r="T60" s="568"/>
      <c r="U60" s="592">
        <f>IF('Dati A'!AI22=0,0%,'Dati A'!AC193/'Dati A'!AI22)</f>
        <v>0</v>
      </c>
      <c r="V60" s="593"/>
      <c r="W60" s="596">
        <f>IF('Dati A'!AI13=0,"0%",'Dati A'!AC184/'Dati A'!AI13)</f>
        <v>0</v>
      </c>
      <c r="X60" s="597"/>
      <c r="Y60" s="558">
        <f>IF('Dati A'!AI5=0,"0%",'Dati A'!AC176/'Dati A'!AI5)</f>
        <v>0</v>
      </c>
      <c r="Z60" s="558"/>
      <c r="AA60" s="558">
        <f>IF('Dati A'!AI9=0,"0%",'Dati A'!AC180/'Dati A'!AI9)</f>
        <v>0</v>
      </c>
      <c r="AB60" s="558"/>
      <c r="AC60" s="558">
        <f>IF('Dati A'!AI17=0,"0%",'Dati A'!AC188/'Dati A'!AI17)</f>
        <v>0</v>
      </c>
      <c r="AD60" s="560"/>
      <c r="AE60" s="562">
        <f>'gioc. A (3)'!O21</f>
        <v>0</v>
      </c>
      <c r="AF60" s="563"/>
      <c r="AG60" s="566">
        <f>'gioc. A (3)'!O5</f>
        <v>0</v>
      </c>
      <c r="AH60" s="563"/>
      <c r="AI60" s="566">
        <f>'gioc. A (3)'!O13</f>
        <v>0</v>
      </c>
      <c r="AJ60" s="563"/>
      <c r="AK60" s="566">
        <f>'gioc. A (3)'!O29</f>
        <v>0</v>
      </c>
      <c r="AL60" s="577"/>
      <c r="AM60" s="549" t="str">
        <f>IF(U60&lt;=1%,"s.v.",IF(AO62="L",AH62,IF(AO62="P",(K62+AH62)/2,(K62+V62+AH62)/3)))</f>
        <v>s.v.</v>
      </c>
      <c r="AN60" s="550"/>
      <c r="AO60" s="551"/>
    </row>
    <row r="61" spans="1:41" ht="6" customHeight="1">
      <c r="A61" s="581"/>
      <c r="B61" s="582"/>
      <c r="C61" s="584"/>
      <c r="D61" s="565"/>
      <c r="E61" s="565"/>
      <c r="F61" s="565"/>
      <c r="G61" s="565"/>
      <c r="H61" s="586"/>
      <c r="I61" s="573"/>
      <c r="J61" s="574"/>
      <c r="K61" s="588"/>
      <c r="L61" s="569"/>
      <c r="M61" s="569"/>
      <c r="N61" s="569"/>
      <c r="O61" s="569"/>
      <c r="P61" s="569"/>
      <c r="Q61" s="569"/>
      <c r="R61" s="569"/>
      <c r="S61" s="569"/>
      <c r="T61" s="570"/>
      <c r="U61" s="594"/>
      <c r="V61" s="595"/>
      <c r="W61" s="598"/>
      <c r="X61" s="599"/>
      <c r="Y61" s="559"/>
      <c r="Z61" s="559"/>
      <c r="AA61" s="559"/>
      <c r="AB61" s="559"/>
      <c r="AC61" s="559"/>
      <c r="AD61" s="561"/>
      <c r="AE61" s="564"/>
      <c r="AF61" s="565"/>
      <c r="AG61" s="565"/>
      <c r="AH61" s="565"/>
      <c r="AI61" s="565"/>
      <c r="AJ61" s="565"/>
      <c r="AK61" s="565"/>
      <c r="AL61" s="578"/>
      <c r="AM61" s="552"/>
      <c r="AN61" s="553"/>
      <c r="AO61" s="554"/>
    </row>
    <row r="62" spans="1:41" ht="11.25" customHeight="1">
      <c r="A62" s="227"/>
      <c r="B62" s="228"/>
      <c r="C62" s="228"/>
      <c r="D62" s="228"/>
      <c r="E62" s="228"/>
      <c r="F62" s="228"/>
      <c r="G62" s="228"/>
      <c r="H62" s="228"/>
      <c r="I62" s="555">
        <f>A60-I60</f>
        <v>0</v>
      </c>
      <c r="J62" s="556"/>
      <c r="K62" s="557">
        <f>IF(I62&gt;=13,9,IF(I62&gt;=8,8,IF(I62&gt;=3,7,IF(I62&gt;=-2,6,IF(I62&gt;=-7,5,IF(I62&gt;=-12,4,IF(I62&gt;=-18,3,IF(I62&lt;-18,3))))))))</f>
        <v>6</v>
      </c>
      <c r="L62" s="557"/>
      <c r="M62" s="228"/>
      <c r="N62" s="228"/>
      <c r="O62" s="228"/>
      <c r="P62" s="228"/>
      <c r="Q62" s="228"/>
      <c r="R62" s="228"/>
      <c r="S62" s="228"/>
      <c r="T62" s="228"/>
      <c r="U62" s="228"/>
      <c r="V62" s="231">
        <f>IF(U60&gt;=16.67%,7.5,IF(U60&gt;=14%,7,IF(U60&gt;=12.5%,6.5,IF(U60&gt;=11.11%,6,IF(U60&gt;=10%,5.5,IF(U60&gt;=9.09%,5,IF(U60&gt;=8.33%,4.5,IF(U60&lt;8.33%,4.5))))))))</f>
        <v>4.5</v>
      </c>
      <c r="W62" s="228"/>
      <c r="X62" s="228"/>
      <c r="Y62" s="228"/>
      <c r="Z62" s="228"/>
      <c r="AA62" s="228"/>
      <c r="AB62" s="228"/>
      <c r="AC62" s="228"/>
      <c r="AD62" s="228"/>
      <c r="AE62" s="228"/>
      <c r="AF62" s="228">
        <f>COUNTIF(AE60:AL61,0)</f>
        <v>4</v>
      </c>
      <c r="AG62" s="228"/>
      <c r="AH62" s="229">
        <f>IF(AF62=4,0,SUM(AE60+AG60+AI60+AK60)/(4-AF62)*(10))</f>
        <v>0</v>
      </c>
      <c r="AI62" s="228"/>
      <c r="AJ62" s="228"/>
      <c r="AK62" s="228"/>
      <c r="AL62" s="228"/>
      <c r="AM62" s="228"/>
      <c r="AN62" s="228"/>
      <c r="AO62" s="230" t="str">
        <f>IF('Dati part'!A12="","-",'Dati part'!A12)</f>
        <v>-</v>
      </c>
    </row>
    <row r="63" spans="17:41" ht="12">
      <c r="Q63" s="220"/>
      <c r="X63" s="600">
        <f>'Dati part'!B13</f>
        <v>0</v>
      </c>
      <c r="Y63" s="601"/>
      <c r="Z63" s="601">
        <f>'Dati part'!C13</f>
        <v>0</v>
      </c>
      <c r="AA63" s="602"/>
      <c r="AB63" s="602"/>
      <c r="AC63" s="602"/>
      <c r="AD63" s="602"/>
      <c r="AE63" s="602"/>
      <c r="AF63" s="602"/>
      <c r="AG63" s="602"/>
      <c r="AH63" s="602"/>
      <c r="AI63" s="602"/>
      <c r="AJ63" s="603" t="str">
        <f>IF(AO68="P","palleggiatore",IF(AO68="S","schiacciatore",IF(AO68="O","opposto",IF(AO68="L","libero",IF(AO68="C","centrale",IF(AO68="-","ruolo"))))))</f>
        <v>ruolo</v>
      </c>
      <c r="AK63" s="604"/>
      <c r="AL63" s="604"/>
      <c r="AM63" s="604"/>
      <c r="AN63" s="604"/>
      <c r="AO63" s="605"/>
    </row>
    <row r="64" spans="1:41" ht="11.25" customHeight="1">
      <c r="A64" s="606" t="s">
        <v>173</v>
      </c>
      <c r="B64" s="607"/>
      <c r="C64" s="607"/>
      <c r="D64" s="607"/>
      <c r="E64" s="607"/>
      <c r="F64" s="607"/>
      <c r="G64" s="607"/>
      <c r="H64" s="608"/>
      <c r="I64" s="606" t="s">
        <v>176</v>
      </c>
      <c r="J64" s="609"/>
      <c r="K64" s="609"/>
      <c r="L64" s="609"/>
      <c r="M64" s="609"/>
      <c r="N64" s="609"/>
      <c r="O64" s="609"/>
      <c r="P64" s="609"/>
      <c r="Q64" s="609"/>
      <c r="R64" s="609"/>
      <c r="S64" s="609"/>
      <c r="T64" s="610"/>
      <c r="U64" s="611" t="s">
        <v>179</v>
      </c>
      <c r="V64" s="609"/>
      <c r="W64" s="609"/>
      <c r="X64" s="609"/>
      <c r="Y64" s="609"/>
      <c r="Z64" s="609"/>
      <c r="AA64" s="609"/>
      <c r="AB64" s="609"/>
      <c r="AC64" s="609"/>
      <c r="AD64" s="612"/>
      <c r="AE64" s="606" t="s">
        <v>177</v>
      </c>
      <c r="AF64" s="609"/>
      <c r="AG64" s="609"/>
      <c r="AH64" s="609"/>
      <c r="AI64" s="609"/>
      <c r="AJ64" s="609"/>
      <c r="AK64" s="609"/>
      <c r="AL64" s="610"/>
      <c r="AM64" s="611" t="s">
        <v>178</v>
      </c>
      <c r="AN64" s="613"/>
      <c r="AO64" s="614"/>
    </row>
    <row r="65" spans="1:41" ht="11.25" customHeight="1">
      <c r="A65" s="618" t="s">
        <v>93</v>
      </c>
      <c r="B65" s="619"/>
      <c r="C65" s="575" t="s">
        <v>170</v>
      </c>
      <c r="D65" s="575"/>
      <c r="E65" s="575" t="s">
        <v>171</v>
      </c>
      <c r="F65" s="575"/>
      <c r="G65" s="575" t="s">
        <v>172</v>
      </c>
      <c r="H65" s="589"/>
      <c r="I65" s="590" t="s">
        <v>93</v>
      </c>
      <c r="J65" s="575"/>
      <c r="K65" s="575" t="s">
        <v>170</v>
      </c>
      <c r="L65" s="575"/>
      <c r="M65" s="575" t="s">
        <v>171</v>
      </c>
      <c r="N65" s="575"/>
      <c r="O65" s="575" t="s">
        <v>174</v>
      </c>
      <c r="P65" s="575"/>
      <c r="Q65" s="575" t="s">
        <v>175</v>
      </c>
      <c r="R65" s="575"/>
      <c r="S65" s="575" t="s">
        <v>172</v>
      </c>
      <c r="T65" s="576"/>
      <c r="U65" s="591" t="s">
        <v>93</v>
      </c>
      <c r="V65" s="575"/>
      <c r="W65" s="575" t="s">
        <v>170</v>
      </c>
      <c r="X65" s="575"/>
      <c r="Y65" s="575" t="s">
        <v>171</v>
      </c>
      <c r="Z65" s="575"/>
      <c r="AA65" s="575" t="s">
        <v>174</v>
      </c>
      <c r="AB65" s="575"/>
      <c r="AC65" s="575" t="s">
        <v>175</v>
      </c>
      <c r="AD65" s="589"/>
      <c r="AE65" s="590" t="s">
        <v>170</v>
      </c>
      <c r="AF65" s="575"/>
      <c r="AG65" s="575" t="s">
        <v>171</v>
      </c>
      <c r="AH65" s="575"/>
      <c r="AI65" s="575" t="s">
        <v>174</v>
      </c>
      <c r="AJ65" s="575"/>
      <c r="AK65" s="575" t="s">
        <v>175</v>
      </c>
      <c r="AL65" s="576"/>
      <c r="AM65" s="615"/>
      <c r="AN65" s="616"/>
      <c r="AO65" s="617"/>
    </row>
    <row r="66" spans="1:41" ht="11.25" customHeight="1">
      <c r="A66" s="579">
        <f>C66+E66+G66</f>
        <v>0</v>
      </c>
      <c r="B66" s="580"/>
      <c r="C66" s="583">
        <f>'gioc. A (3)'!D56</f>
        <v>0</v>
      </c>
      <c r="D66" s="563"/>
      <c r="E66" s="563">
        <f>'gioc. A (3)'!D40</f>
        <v>0</v>
      </c>
      <c r="F66" s="563"/>
      <c r="G66" s="563">
        <f>SUM('Dati A'!AD212:AH212)</f>
        <v>0</v>
      </c>
      <c r="H66" s="585"/>
      <c r="I66" s="571">
        <f>K66+M66+O66+Q66+S66</f>
        <v>0</v>
      </c>
      <c r="J66" s="572"/>
      <c r="K66" s="587">
        <f>'gioc. A (3)'!D50</f>
        <v>0</v>
      </c>
      <c r="L66" s="567"/>
      <c r="M66" s="567">
        <f>'gioc. A (3)'!D34</f>
        <v>0</v>
      </c>
      <c r="N66" s="567"/>
      <c r="O66" s="567">
        <f>'gioc. A (3)'!D42</f>
        <v>0</v>
      </c>
      <c r="P66" s="567"/>
      <c r="Q66" s="567">
        <f>'gioc. A (3)'!D58</f>
        <v>0</v>
      </c>
      <c r="R66" s="567"/>
      <c r="S66" s="567">
        <f>SUM('Dati A'!AD211:AH211)</f>
        <v>0</v>
      </c>
      <c r="T66" s="568"/>
      <c r="U66" s="592">
        <f>IF('Dati A'!AI22=0,0%,'Dati A'!AC212/'Dati A'!AI22)</f>
        <v>0</v>
      </c>
      <c r="V66" s="593"/>
      <c r="W66" s="596">
        <f>IF('Dati A'!AI13=0,"0%",'Dati A'!AC203/'Dati A'!AI13)</f>
        <v>0</v>
      </c>
      <c r="X66" s="597"/>
      <c r="Y66" s="558">
        <f>IF('Dati A'!AI5=0,"0%",'Dati A'!AC195/'Dati A'!AI5)</f>
        <v>0</v>
      </c>
      <c r="Z66" s="558"/>
      <c r="AA66" s="558">
        <f>IF('Dati A'!AI9=0,"0%",'Dati A'!AC199/'Dati A'!AI9)</f>
        <v>0</v>
      </c>
      <c r="AB66" s="558"/>
      <c r="AC66" s="558">
        <f>IF('Dati A'!AI17=0,"0%",'Dati A'!AC207/'Dati A'!AI17)</f>
        <v>0</v>
      </c>
      <c r="AD66" s="560"/>
      <c r="AE66" s="562">
        <f>'gioc. A (3)'!G54</f>
        <v>0</v>
      </c>
      <c r="AF66" s="563"/>
      <c r="AG66" s="566">
        <f>'gioc. A (3)'!G38</f>
        <v>0</v>
      </c>
      <c r="AH66" s="563"/>
      <c r="AI66" s="566">
        <f>'gioc. A (3)'!G46</f>
        <v>0</v>
      </c>
      <c r="AJ66" s="563"/>
      <c r="AK66" s="566">
        <f>'gioc. A (3)'!G62</f>
        <v>0</v>
      </c>
      <c r="AL66" s="577"/>
      <c r="AM66" s="549" t="str">
        <f>IF(U66&lt;=1%,"s.v.",IF(AO68="L",AH68,IF(AO68="P",(K68+AH68)/2,(K68+V68+AH68)/3)))</f>
        <v>s.v.</v>
      </c>
      <c r="AN66" s="550"/>
      <c r="AO66" s="551"/>
    </row>
    <row r="67" spans="1:41" ht="6" customHeight="1">
      <c r="A67" s="581"/>
      <c r="B67" s="582"/>
      <c r="C67" s="584"/>
      <c r="D67" s="565"/>
      <c r="E67" s="565"/>
      <c r="F67" s="565"/>
      <c r="G67" s="565"/>
      <c r="H67" s="586"/>
      <c r="I67" s="573"/>
      <c r="J67" s="574"/>
      <c r="K67" s="588"/>
      <c r="L67" s="569"/>
      <c r="M67" s="569"/>
      <c r="N67" s="569"/>
      <c r="O67" s="569"/>
      <c r="P67" s="569"/>
      <c r="Q67" s="569"/>
      <c r="R67" s="569"/>
      <c r="S67" s="569"/>
      <c r="T67" s="570"/>
      <c r="U67" s="594"/>
      <c r="V67" s="595"/>
      <c r="W67" s="598"/>
      <c r="X67" s="599"/>
      <c r="Y67" s="559"/>
      <c r="Z67" s="559"/>
      <c r="AA67" s="559"/>
      <c r="AB67" s="559"/>
      <c r="AC67" s="559"/>
      <c r="AD67" s="561"/>
      <c r="AE67" s="564"/>
      <c r="AF67" s="565"/>
      <c r="AG67" s="565"/>
      <c r="AH67" s="565"/>
      <c r="AI67" s="565"/>
      <c r="AJ67" s="565"/>
      <c r="AK67" s="565"/>
      <c r="AL67" s="578"/>
      <c r="AM67" s="552"/>
      <c r="AN67" s="553"/>
      <c r="AO67" s="554"/>
    </row>
    <row r="68" spans="1:41" ht="11.25" customHeight="1">
      <c r="A68" s="227"/>
      <c r="B68" s="228"/>
      <c r="C68" s="228"/>
      <c r="D68" s="228"/>
      <c r="E68" s="228"/>
      <c r="F68" s="228"/>
      <c r="G68" s="228"/>
      <c r="H68" s="228"/>
      <c r="I68" s="555">
        <f>A66-I66</f>
        <v>0</v>
      </c>
      <c r="J68" s="556"/>
      <c r="K68" s="557">
        <f>IF(I68&gt;=13,9,IF(I68&gt;=8,8,IF(I68&gt;=3,7,IF(I68&gt;=-2,6,IF(I68&gt;=-7,5,IF(I68&gt;=-12,4,IF(I68&gt;=-18,3,IF(I68&lt;-18,3))))))))</f>
        <v>6</v>
      </c>
      <c r="L68" s="557"/>
      <c r="M68" s="228"/>
      <c r="N68" s="228"/>
      <c r="O68" s="228"/>
      <c r="P68" s="228"/>
      <c r="Q68" s="228"/>
      <c r="R68" s="228"/>
      <c r="S68" s="228"/>
      <c r="T68" s="228"/>
      <c r="U68" s="228"/>
      <c r="V68" s="231">
        <f>IF(U66&gt;=16.67%,7.5,IF(U66&gt;=14%,7,IF(U66&gt;=12.5%,6.5,IF(U66&gt;=11.11%,6,IF(U66&gt;=10%,5.5,IF(U66&gt;=9.09%,5,IF(U66&gt;=8.33%,4.5,IF(U66&lt;8.33%,4.5))))))))</f>
        <v>4.5</v>
      </c>
      <c r="W68" s="228"/>
      <c r="X68" s="228"/>
      <c r="Y68" s="228"/>
      <c r="Z68" s="228"/>
      <c r="AA68" s="228"/>
      <c r="AB68" s="228"/>
      <c r="AC68" s="228"/>
      <c r="AD68" s="228"/>
      <c r="AE68" s="228"/>
      <c r="AF68" s="228">
        <f>COUNTIF(AE66:AL67,0)</f>
        <v>4</v>
      </c>
      <c r="AG68" s="228"/>
      <c r="AH68" s="229">
        <f>IF(AF68=4,0,SUM(AE66+AG66+AI66+AK66)/(4-AF68)*(10))</f>
        <v>0</v>
      </c>
      <c r="AI68" s="228"/>
      <c r="AJ68" s="228"/>
      <c r="AK68" s="228"/>
      <c r="AL68" s="228"/>
      <c r="AM68" s="228"/>
      <c r="AN68" s="228"/>
      <c r="AO68" s="230" t="str">
        <f>IF('Dati part'!A13="","-",'Dati part'!A13)</f>
        <v>-</v>
      </c>
    </row>
    <row r="69" spans="17:41" ht="12">
      <c r="Q69" s="220"/>
      <c r="X69" s="600">
        <f>'Dati part'!B14</f>
        <v>0</v>
      </c>
      <c r="Y69" s="601"/>
      <c r="Z69" s="601">
        <f>'Dati part'!C14</f>
        <v>0</v>
      </c>
      <c r="AA69" s="602"/>
      <c r="AB69" s="602"/>
      <c r="AC69" s="602"/>
      <c r="AD69" s="602"/>
      <c r="AE69" s="602"/>
      <c r="AF69" s="602"/>
      <c r="AG69" s="602"/>
      <c r="AH69" s="602"/>
      <c r="AI69" s="602"/>
      <c r="AJ69" s="603" t="str">
        <f>IF(AO74="P","palleggiatore",IF(AO74="S","schiacciatore",IF(AO74="O","opposto",IF(AO74="L","libero",IF(AO74="C","centrale",IF(AO74="-","ruolo"))))))</f>
        <v>ruolo</v>
      </c>
      <c r="AK69" s="604"/>
      <c r="AL69" s="604"/>
      <c r="AM69" s="604"/>
      <c r="AN69" s="604"/>
      <c r="AO69" s="605"/>
    </row>
    <row r="70" spans="1:41" ht="11.25" customHeight="1">
      <c r="A70" s="606" t="s">
        <v>173</v>
      </c>
      <c r="B70" s="607"/>
      <c r="C70" s="607"/>
      <c r="D70" s="607"/>
      <c r="E70" s="607"/>
      <c r="F70" s="607"/>
      <c r="G70" s="607"/>
      <c r="H70" s="608"/>
      <c r="I70" s="606" t="s">
        <v>176</v>
      </c>
      <c r="J70" s="609"/>
      <c r="K70" s="609"/>
      <c r="L70" s="609"/>
      <c r="M70" s="609"/>
      <c r="N70" s="609"/>
      <c r="O70" s="609"/>
      <c r="P70" s="609"/>
      <c r="Q70" s="609"/>
      <c r="R70" s="609"/>
      <c r="S70" s="609"/>
      <c r="T70" s="610"/>
      <c r="U70" s="611" t="s">
        <v>179</v>
      </c>
      <c r="V70" s="609"/>
      <c r="W70" s="609"/>
      <c r="X70" s="609"/>
      <c r="Y70" s="609"/>
      <c r="Z70" s="609"/>
      <c r="AA70" s="609"/>
      <c r="AB70" s="609"/>
      <c r="AC70" s="609"/>
      <c r="AD70" s="612"/>
      <c r="AE70" s="606" t="s">
        <v>177</v>
      </c>
      <c r="AF70" s="609"/>
      <c r="AG70" s="609"/>
      <c r="AH70" s="609"/>
      <c r="AI70" s="609"/>
      <c r="AJ70" s="609"/>
      <c r="AK70" s="609"/>
      <c r="AL70" s="610"/>
      <c r="AM70" s="611" t="s">
        <v>178</v>
      </c>
      <c r="AN70" s="613"/>
      <c r="AO70" s="614"/>
    </row>
    <row r="71" spans="1:41" ht="11.25" customHeight="1">
      <c r="A71" s="618" t="s">
        <v>93</v>
      </c>
      <c r="B71" s="619"/>
      <c r="C71" s="575" t="s">
        <v>170</v>
      </c>
      <c r="D71" s="575"/>
      <c r="E71" s="575" t="s">
        <v>171</v>
      </c>
      <c r="F71" s="575"/>
      <c r="G71" s="575" t="s">
        <v>172</v>
      </c>
      <c r="H71" s="589"/>
      <c r="I71" s="590" t="s">
        <v>93</v>
      </c>
      <c r="J71" s="575"/>
      <c r="K71" s="575" t="s">
        <v>170</v>
      </c>
      <c r="L71" s="575"/>
      <c r="M71" s="575" t="s">
        <v>171</v>
      </c>
      <c r="N71" s="575"/>
      <c r="O71" s="575" t="s">
        <v>174</v>
      </c>
      <c r="P71" s="575"/>
      <c r="Q71" s="575" t="s">
        <v>175</v>
      </c>
      <c r="R71" s="575"/>
      <c r="S71" s="575" t="s">
        <v>172</v>
      </c>
      <c r="T71" s="576"/>
      <c r="U71" s="591" t="s">
        <v>93</v>
      </c>
      <c r="V71" s="575"/>
      <c r="W71" s="575" t="s">
        <v>170</v>
      </c>
      <c r="X71" s="575"/>
      <c r="Y71" s="575" t="s">
        <v>171</v>
      </c>
      <c r="Z71" s="575"/>
      <c r="AA71" s="575" t="s">
        <v>174</v>
      </c>
      <c r="AB71" s="575"/>
      <c r="AC71" s="575" t="s">
        <v>175</v>
      </c>
      <c r="AD71" s="589"/>
      <c r="AE71" s="590" t="s">
        <v>170</v>
      </c>
      <c r="AF71" s="575"/>
      <c r="AG71" s="575" t="s">
        <v>171</v>
      </c>
      <c r="AH71" s="575"/>
      <c r="AI71" s="575" t="s">
        <v>174</v>
      </c>
      <c r="AJ71" s="575"/>
      <c r="AK71" s="575" t="s">
        <v>175</v>
      </c>
      <c r="AL71" s="576"/>
      <c r="AM71" s="615"/>
      <c r="AN71" s="616"/>
      <c r="AO71" s="617"/>
    </row>
    <row r="72" spans="1:41" ht="11.25" customHeight="1">
      <c r="A72" s="579">
        <f>C72+E72+G72</f>
        <v>0</v>
      </c>
      <c r="B72" s="580"/>
      <c r="C72" s="583">
        <f>'gioc. A (3)'!L56</f>
        <v>0</v>
      </c>
      <c r="D72" s="563"/>
      <c r="E72" s="563">
        <f>'gioc. A (3)'!L40</f>
        <v>0</v>
      </c>
      <c r="F72" s="563"/>
      <c r="G72" s="563">
        <f>SUM('Dati A'!AD231:AH231)</f>
        <v>0</v>
      </c>
      <c r="H72" s="585"/>
      <c r="I72" s="571">
        <f>K72+M72+O72+Q72+S72</f>
        <v>0</v>
      </c>
      <c r="J72" s="572"/>
      <c r="K72" s="587">
        <f>'gioc. A (3)'!L50</f>
        <v>0</v>
      </c>
      <c r="L72" s="567"/>
      <c r="M72" s="567">
        <f>'gioc. A (3)'!L34</f>
        <v>0</v>
      </c>
      <c r="N72" s="567"/>
      <c r="O72" s="567">
        <f>'gioc. A (3)'!L42</f>
        <v>0</v>
      </c>
      <c r="P72" s="567"/>
      <c r="Q72" s="567">
        <f>'gioc. A (3)'!L58</f>
        <v>0</v>
      </c>
      <c r="R72" s="567"/>
      <c r="S72" s="567">
        <f>SUM('Dati A'!AD230:AH230)</f>
        <v>0</v>
      </c>
      <c r="T72" s="568"/>
      <c r="U72" s="592">
        <f>IF('Dati A'!AI22=0,0%,'Dati A'!AC231/'Dati A'!AI22)</f>
        <v>0</v>
      </c>
      <c r="V72" s="593"/>
      <c r="W72" s="596">
        <f>IF('Dati A'!AI13=0,"0%",'Dati A'!AC222/'Dati A'!AI13)</f>
        <v>0</v>
      </c>
      <c r="X72" s="597"/>
      <c r="Y72" s="558">
        <f>IF('Dati A'!AI5=0,"0%",'Dati A'!AC214/'Dati A'!AI5)</f>
        <v>0</v>
      </c>
      <c r="Z72" s="558"/>
      <c r="AA72" s="558">
        <f>IF('Dati A'!AI9=0,"0%",'Dati A'!AC218/'Dati A'!AI9)</f>
        <v>0</v>
      </c>
      <c r="AB72" s="558"/>
      <c r="AC72" s="558">
        <f>IF('Dati A'!AI17=0,"0%",'Dati A'!AC226/'Dati A'!AI17)</f>
        <v>0</v>
      </c>
      <c r="AD72" s="560"/>
      <c r="AE72" s="562">
        <f>'gioc. A (3)'!O54</f>
        <v>0</v>
      </c>
      <c r="AF72" s="563"/>
      <c r="AG72" s="566">
        <f>'gioc. A (3)'!O38</f>
        <v>0</v>
      </c>
      <c r="AH72" s="563"/>
      <c r="AI72" s="566">
        <f>'gioc. A (3)'!O46</f>
        <v>0</v>
      </c>
      <c r="AJ72" s="563"/>
      <c r="AK72" s="566">
        <f>'gioc. A (3)'!O62</f>
        <v>0</v>
      </c>
      <c r="AL72" s="577"/>
      <c r="AM72" s="549" t="str">
        <f>IF(U72&lt;=1%,"s.v.",IF(AO74="L",AH74,IF(AO74="P",(K74+AH74)/2,(K74+V74+AH74)/3)))</f>
        <v>s.v.</v>
      </c>
      <c r="AN72" s="550"/>
      <c r="AO72" s="551"/>
    </row>
    <row r="73" spans="1:41" ht="6" customHeight="1">
      <c r="A73" s="581"/>
      <c r="B73" s="582"/>
      <c r="C73" s="584"/>
      <c r="D73" s="565"/>
      <c r="E73" s="565"/>
      <c r="F73" s="565"/>
      <c r="G73" s="565"/>
      <c r="H73" s="586"/>
      <c r="I73" s="573"/>
      <c r="J73" s="574"/>
      <c r="K73" s="588"/>
      <c r="L73" s="569"/>
      <c r="M73" s="569"/>
      <c r="N73" s="569"/>
      <c r="O73" s="569"/>
      <c r="P73" s="569"/>
      <c r="Q73" s="569"/>
      <c r="R73" s="569"/>
      <c r="S73" s="569"/>
      <c r="T73" s="570"/>
      <c r="U73" s="594"/>
      <c r="V73" s="595"/>
      <c r="W73" s="598"/>
      <c r="X73" s="599"/>
      <c r="Y73" s="559"/>
      <c r="Z73" s="559"/>
      <c r="AA73" s="559"/>
      <c r="AB73" s="559"/>
      <c r="AC73" s="559"/>
      <c r="AD73" s="561"/>
      <c r="AE73" s="564"/>
      <c r="AF73" s="565"/>
      <c r="AG73" s="565"/>
      <c r="AH73" s="565"/>
      <c r="AI73" s="565"/>
      <c r="AJ73" s="565"/>
      <c r="AK73" s="565"/>
      <c r="AL73" s="578"/>
      <c r="AM73" s="552"/>
      <c r="AN73" s="553"/>
      <c r="AO73" s="554"/>
    </row>
    <row r="74" spans="1:41" ht="11.25" customHeight="1">
      <c r="A74" s="227"/>
      <c r="B74" s="228"/>
      <c r="C74" s="228"/>
      <c r="D74" s="228"/>
      <c r="E74" s="228"/>
      <c r="F74" s="228"/>
      <c r="G74" s="228"/>
      <c r="H74" s="228"/>
      <c r="I74" s="555">
        <f>A72-I72</f>
        <v>0</v>
      </c>
      <c r="J74" s="556"/>
      <c r="K74" s="557">
        <f>IF(I74&gt;=13,9,IF(I74&gt;=8,8,IF(I74&gt;=3,7,IF(I74&gt;=-2,6,IF(I74&gt;=-7,5,IF(I74&gt;=-12,4,IF(I74&gt;=-18,3,IF(I74&lt;-18,3))))))))</f>
        <v>6</v>
      </c>
      <c r="L74" s="557"/>
      <c r="M74" s="228"/>
      <c r="N74" s="228"/>
      <c r="O74" s="228"/>
      <c r="P74" s="228"/>
      <c r="Q74" s="228"/>
      <c r="R74" s="228"/>
      <c r="S74" s="228"/>
      <c r="T74" s="228"/>
      <c r="U74" s="228"/>
      <c r="V74" s="231">
        <f>IF(U72&gt;=16.67%,7.5,IF(U72&gt;=14%,7,IF(U72&gt;=12.5%,6.5,IF(U72&gt;=11.11%,6,IF(U72&gt;=10%,5.5,IF(U72&gt;=9.09%,5,IF(U72&gt;=8.33%,4.5,IF(U72&lt;8.33%,4.5))))))))</f>
        <v>4.5</v>
      </c>
      <c r="W74" s="228"/>
      <c r="X74" s="228"/>
      <c r="Y74" s="228"/>
      <c r="Z74" s="228"/>
      <c r="AA74" s="228"/>
      <c r="AB74" s="228"/>
      <c r="AC74" s="228"/>
      <c r="AD74" s="228"/>
      <c r="AE74" s="228"/>
      <c r="AF74" s="228">
        <f>COUNTIF(AE72:AL73,0)</f>
        <v>4</v>
      </c>
      <c r="AG74" s="228"/>
      <c r="AH74" s="229">
        <f>IF(AF74=4,0,SUM(AE72+AG72+AI72+AK72)/(4-AF74)*(10))</f>
        <v>0</v>
      </c>
      <c r="AI74" s="228"/>
      <c r="AJ74" s="228"/>
      <c r="AK74" s="228"/>
      <c r="AL74" s="228"/>
      <c r="AM74" s="228"/>
      <c r="AN74" s="228"/>
      <c r="AO74" s="230" t="str">
        <f>IF('Dati part'!A14="","-",'Dati part'!A14)</f>
        <v>-</v>
      </c>
    </row>
    <row r="75" spans="9:41" ht="11.25" customHeight="1">
      <c r="I75" s="223"/>
      <c r="J75" s="224"/>
      <c r="K75" s="225"/>
      <c r="L75" s="225"/>
      <c r="AH75" s="222"/>
      <c r="AO75" s="226"/>
    </row>
    <row r="76" spans="9:41" ht="11.25" customHeight="1">
      <c r="I76" s="223"/>
      <c r="J76" s="224"/>
      <c r="K76" s="225"/>
      <c r="L76" s="225"/>
      <c r="AH76" s="222"/>
      <c r="AO76" s="226"/>
    </row>
  </sheetData>
  <sheetProtection password="F4DA" sheet="1" objects="1" scenarios="1"/>
  <mergeCells count="590">
    <mergeCell ref="I26:J26"/>
    <mergeCell ref="K26:L26"/>
    <mergeCell ref="AG24:AH25"/>
    <mergeCell ref="AI24:AJ25"/>
    <mergeCell ref="Q24:R25"/>
    <mergeCell ref="S24:T25"/>
    <mergeCell ref="U24:V25"/>
    <mergeCell ref="W24:X25"/>
    <mergeCell ref="O24:P25"/>
    <mergeCell ref="AK24:AL25"/>
    <mergeCell ref="AM24:AO25"/>
    <mergeCell ref="Y24:Z25"/>
    <mergeCell ref="AA24:AB25"/>
    <mergeCell ref="AC24:AD25"/>
    <mergeCell ref="AE24:AF25"/>
    <mergeCell ref="AG23:AH23"/>
    <mergeCell ref="AI23:AJ23"/>
    <mergeCell ref="AK23:AL23"/>
    <mergeCell ref="A24:B25"/>
    <mergeCell ref="C24:D25"/>
    <mergeCell ref="E24:F25"/>
    <mergeCell ref="G24:H25"/>
    <mergeCell ref="I24:J25"/>
    <mergeCell ref="K24:L25"/>
    <mergeCell ref="M24:N25"/>
    <mergeCell ref="Y23:Z23"/>
    <mergeCell ref="AA23:AB23"/>
    <mergeCell ref="AC23:AD23"/>
    <mergeCell ref="AE23:AF23"/>
    <mergeCell ref="Q23:R23"/>
    <mergeCell ref="S23:T23"/>
    <mergeCell ref="U23:V23"/>
    <mergeCell ref="W23:X23"/>
    <mergeCell ref="I23:J23"/>
    <mergeCell ref="K23:L23"/>
    <mergeCell ref="M23:N23"/>
    <mergeCell ref="O23:P23"/>
    <mergeCell ref="AJ21:AO21"/>
    <mergeCell ref="A22:H22"/>
    <mergeCell ref="I22:T22"/>
    <mergeCell ref="U22:AD22"/>
    <mergeCell ref="AE22:AL22"/>
    <mergeCell ref="AM22:AO23"/>
    <mergeCell ref="A23:B23"/>
    <mergeCell ref="C23:D23"/>
    <mergeCell ref="E23:F23"/>
    <mergeCell ref="G23:H23"/>
    <mergeCell ref="AK18:AL19"/>
    <mergeCell ref="AM18:AO19"/>
    <mergeCell ref="I20:J20"/>
    <mergeCell ref="K20:L20"/>
    <mergeCell ref="AA18:AB19"/>
    <mergeCell ref="AC18:AD19"/>
    <mergeCell ref="AE18:AF19"/>
    <mergeCell ref="AG18:AH19"/>
    <mergeCell ref="Q18:R19"/>
    <mergeCell ref="S18:T19"/>
    <mergeCell ref="U18:V19"/>
    <mergeCell ref="W18:X19"/>
    <mergeCell ref="AI17:AJ17"/>
    <mergeCell ref="AC17:AD17"/>
    <mergeCell ref="AE17:AF17"/>
    <mergeCell ref="AG17:AH17"/>
    <mergeCell ref="AI18:AJ19"/>
    <mergeCell ref="AK17:AL17"/>
    <mergeCell ref="A18:B19"/>
    <mergeCell ref="C18:D19"/>
    <mergeCell ref="E18:F19"/>
    <mergeCell ref="G18:H19"/>
    <mergeCell ref="I18:J19"/>
    <mergeCell ref="K18:L19"/>
    <mergeCell ref="M18:N19"/>
    <mergeCell ref="O18:P19"/>
    <mergeCell ref="AA17:AB17"/>
    <mergeCell ref="O17:P17"/>
    <mergeCell ref="Q17:R17"/>
    <mergeCell ref="S17:T17"/>
    <mergeCell ref="U17:V17"/>
    <mergeCell ref="G17:H17"/>
    <mergeCell ref="I17:J17"/>
    <mergeCell ref="K17:L17"/>
    <mergeCell ref="M17:N17"/>
    <mergeCell ref="Z15:AI15"/>
    <mergeCell ref="AJ15:AO15"/>
    <mergeCell ref="A16:H16"/>
    <mergeCell ref="I16:T16"/>
    <mergeCell ref="U16:AD16"/>
    <mergeCell ref="AE16:AL16"/>
    <mergeCell ref="AM16:AO17"/>
    <mergeCell ref="A17:B17"/>
    <mergeCell ref="C17:D17"/>
    <mergeCell ref="E17:F17"/>
    <mergeCell ref="Z3:AI3"/>
    <mergeCell ref="I8:J8"/>
    <mergeCell ref="K8:L8"/>
    <mergeCell ref="AG6:AH7"/>
    <mergeCell ref="AI6:AJ7"/>
    <mergeCell ref="Q6:R7"/>
    <mergeCell ref="S6:T7"/>
    <mergeCell ref="U6:V7"/>
    <mergeCell ref="W6:X7"/>
    <mergeCell ref="I6:J7"/>
    <mergeCell ref="AK6:AL7"/>
    <mergeCell ref="AM6:AO7"/>
    <mergeCell ref="Y6:Z7"/>
    <mergeCell ref="AA6:AB7"/>
    <mergeCell ref="AC6:AD7"/>
    <mergeCell ref="AE6:AF7"/>
    <mergeCell ref="K6:L7"/>
    <mergeCell ref="M6:N7"/>
    <mergeCell ref="O6:P7"/>
    <mergeCell ref="A6:B7"/>
    <mergeCell ref="C6:D7"/>
    <mergeCell ref="E6:F7"/>
    <mergeCell ref="G6:H7"/>
    <mergeCell ref="AM4:AO5"/>
    <mergeCell ref="AJ3:AO3"/>
    <mergeCell ref="V1:AO1"/>
    <mergeCell ref="A1:U1"/>
    <mergeCell ref="AC5:AD5"/>
    <mergeCell ref="U4:AD4"/>
    <mergeCell ref="AE5:AF5"/>
    <mergeCell ref="AG5:AH5"/>
    <mergeCell ref="AI5:AJ5"/>
    <mergeCell ref="AK5:AL5"/>
    <mergeCell ref="AE4:AL4"/>
    <mergeCell ref="U5:V5"/>
    <mergeCell ref="W5:X5"/>
    <mergeCell ref="Y5:Z5"/>
    <mergeCell ref="AA5:AB5"/>
    <mergeCell ref="O5:P5"/>
    <mergeCell ref="Q5:R5"/>
    <mergeCell ref="S5:T5"/>
    <mergeCell ref="I4:T4"/>
    <mergeCell ref="A4:H4"/>
    <mergeCell ref="I5:J5"/>
    <mergeCell ref="K5:L5"/>
    <mergeCell ref="M5:N5"/>
    <mergeCell ref="A5:B5"/>
    <mergeCell ref="C5:D5"/>
    <mergeCell ref="E5:F5"/>
    <mergeCell ref="G5:H5"/>
    <mergeCell ref="Z9:AI9"/>
    <mergeCell ref="I11:J11"/>
    <mergeCell ref="K11:L11"/>
    <mergeCell ref="M11:N11"/>
    <mergeCell ref="O11:P11"/>
    <mergeCell ref="Q11:R11"/>
    <mergeCell ref="S11:T11"/>
    <mergeCell ref="AG11:AH11"/>
    <mergeCell ref="AI11:AJ11"/>
    <mergeCell ref="U11:V11"/>
    <mergeCell ref="AJ9:AO9"/>
    <mergeCell ref="A10:H10"/>
    <mergeCell ref="I10:T10"/>
    <mergeCell ref="U10:AD10"/>
    <mergeCell ref="AE10:AL10"/>
    <mergeCell ref="AM10:AO11"/>
    <mergeCell ref="A11:B11"/>
    <mergeCell ref="C11:D11"/>
    <mergeCell ref="E11:F11"/>
    <mergeCell ref="G11:H11"/>
    <mergeCell ref="W11:X11"/>
    <mergeCell ref="Y11:Z11"/>
    <mergeCell ref="AA11:AB11"/>
    <mergeCell ref="AK11:AL11"/>
    <mergeCell ref="AC11:AD11"/>
    <mergeCell ref="AE11:AF11"/>
    <mergeCell ref="AM12:AO13"/>
    <mergeCell ref="M12:N13"/>
    <mergeCell ref="O12:P13"/>
    <mergeCell ref="A12:B13"/>
    <mergeCell ref="C12:D13"/>
    <mergeCell ref="E12:F13"/>
    <mergeCell ref="G12:H13"/>
    <mergeCell ref="AC12:AD13"/>
    <mergeCell ref="AE12:AF13"/>
    <mergeCell ref="AK12:AL13"/>
    <mergeCell ref="I14:J14"/>
    <mergeCell ref="K14:L14"/>
    <mergeCell ref="AG12:AH13"/>
    <mergeCell ref="AI12:AJ13"/>
    <mergeCell ref="Q12:R13"/>
    <mergeCell ref="S12:T13"/>
    <mergeCell ref="U12:V13"/>
    <mergeCell ref="W12:X13"/>
    <mergeCell ref="I12:J13"/>
    <mergeCell ref="K12:L13"/>
    <mergeCell ref="X3:Y3"/>
    <mergeCell ref="X9:Y9"/>
    <mergeCell ref="X15:Y15"/>
    <mergeCell ref="X21:Y21"/>
    <mergeCell ref="W17:X17"/>
    <mergeCell ref="Y17:Z17"/>
    <mergeCell ref="Y18:Z19"/>
    <mergeCell ref="Z21:AI21"/>
    <mergeCell ref="Y12:Z13"/>
    <mergeCell ref="AA12:AB13"/>
    <mergeCell ref="X27:Y27"/>
    <mergeCell ref="Z27:AI27"/>
    <mergeCell ref="AJ27:AO27"/>
    <mergeCell ref="A28:H28"/>
    <mergeCell ref="I28:T28"/>
    <mergeCell ref="U28:AD28"/>
    <mergeCell ref="AE28:AL28"/>
    <mergeCell ref="AM28:AO29"/>
    <mergeCell ref="A29:B29"/>
    <mergeCell ref="C29:D29"/>
    <mergeCell ref="E29:F29"/>
    <mergeCell ref="G29:H29"/>
    <mergeCell ref="I29:J29"/>
    <mergeCell ref="K29:L29"/>
    <mergeCell ref="U30:V31"/>
    <mergeCell ref="W30:X31"/>
    <mergeCell ref="M29:N29"/>
    <mergeCell ref="O29:P29"/>
    <mergeCell ref="Q29:R29"/>
    <mergeCell ref="S29:T29"/>
    <mergeCell ref="AC29:AD29"/>
    <mergeCell ref="AE29:AF29"/>
    <mergeCell ref="AG29:AH29"/>
    <mergeCell ref="U29:V29"/>
    <mergeCell ref="W29:X29"/>
    <mergeCell ref="Y29:Z29"/>
    <mergeCell ref="AA29:AB29"/>
    <mergeCell ref="K30:L31"/>
    <mergeCell ref="M30:N31"/>
    <mergeCell ref="O30:P31"/>
    <mergeCell ref="Q30:R31"/>
    <mergeCell ref="A30:B31"/>
    <mergeCell ref="C30:D31"/>
    <mergeCell ref="E30:F31"/>
    <mergeCell ref="G30:H31"/>
    <mergeCell ref="AK29:AL29"/>
    <mergeCell ref="AI29:AJ29"/>
    <mergeCell ref="AI30:AJ31"/>
    <mergeCell ref="AK30:AL31"/>
    <mergeCell ref="AM30:AO31"/>
    <mergeCell ref="I32:J32"/>
    <mergeCell ref="K32:L32"/>
    <mergeCell ref="AA30:AB31"/>
    <mergeCell ref="AC30:AD31"/>
    <mergeCell ref="AE30:AF31"/>
    <mergeCell ref="AG30:AH31"/>
    <mergeCell ref="S30:T31"/>
    <mergeCell ref="Y30:Z31"/>
    <mergeCell ref="I30:J31"/>
    <mergeCell ref="X33:Y33"/>
    <mergeCell ref="Z33:AI33"/>
    <mergeCell ref="AJ33:AO33"/>
    <mergeCell ref="A34:H34"/>
    <mergeCell ref="I34:T34"/>
    <mergeCell ref="U34:AD34"/>
    <mergeCell ref="AE34:AL34"/>
    <mergeCell ref="AM34:AO35"/>
    <mergeCell ref="A35:B35"/>
    <mergeCell ref="C35:D35"/>
    <mergeCell ref="E35:F35"/>
    <mergeCell ref="G35:H35"/>
    <mergeCell ref="I35:J35"/>
    <mergeCell ref="K35:L35"/>
    <mergeCell ref="U36:V37"/>
    <mergeCell ref="W36:X37"/>
    <mergeCell ref="M35:N35"/>
    <mergeCell ref="O35:P35"/>
    <mergeCell ref="Q35:R35"/>
    <mergeCell ref="S35:T35"/>
    <mergeCell ref="AC35:AD35"/>
    <mergeCell ref="AE35:AF35"/>
    <mergeCell ref="AG35:AH35"/>
    <mergeCell ref="U35:V35"/>
    <mergeCell ref="W35:X35"/>
    <mergeCell ref="Y35:Z35"/>
    <mergeCell ref="AA35:AB35"/>
    <mergeCell ref="K36:L37"/>
    <mergeCell ref="M36:N37"/>
    <mergeCell ref="O36:P37"/>
    <mergeCell ref="Q36:R37"/>
    <mergeCell ref="A36:B37"/>
    <mergeCell ref="C36:D37"/>
    <mergeCell ref="E36:F37"/>
    <mergeCell ref="G36:H37"/>
    <mergeCell ref="AK35:AL35"/>
    <mergeCell ref="AI35:AJ35"/>
    <mergeCell ref="AI36:AJ37"/>
    <mergeCell ref="AK36:AL37"/>
    <mergeCell ref="AM36:AO37"/>
    <mergeCell ref="I38:J38"/>
    <mergeCell ref="K38:L38"/>
    <mergeCell ref="AA36:AB37"/>
    <mergeCell ref="AC36:AD37"/>
    <mergeCell ref="AE36:AF37"/>
    <mergeCell ref="AG36:AH37"/>
    <mergeCell ref="S36:T37"/>
    <mergeCell ref="Y36:Z37"/>
    <mergeCell ref="I36:J37"/>
    <mergeCell ref="X39:Y39"/>
    <mergeCell ref="Z39:AI39"/>
    <mergeCell ref="AJ39:AO39"/>
    <mergeCell ref="A40:H40"/>
    <mergeCell ref="I40:T40"/>
    <mergeCell ref="U40:AD40"/>
    <mergeCell ref="AE40:AL40"/>
    <mergeCell ref="AM40:AO41"/>
    <mergeCell ref="A41:B41"/>
    <mergeCell ref="C41:D41"/>
    <mergeCell ref="E41:F41"/>
    <mergeCell ref="G41:H41"/>
    <mergeCell ref="I41:J41"/>
    <mergeCell ref="K41:L41"/>
    <mergeCell ref="U42:V43"/>
    <mergeCell ref="W42:X43"/>
    <mergeCell ref="M41:N41"/>
    <mergeCell ref="O41:P41"/>
    <mergeCell ref="Q41:R41"/>
    <mergeCell ref="S41:T41"/>
    <mergeCell ref="AC41:AD41"/>
    <mergeCell ref="AE41:AF41"/>
    <mergeCell ref="AG41:AH41"/>
    <mergeCell ref="U41:V41"/>
    <mergeCell ref="W41:X41"/>
    <mergeCell ref="Y41:Z41"/>
    <mergeCell ref="AA41:AB41"/>
    <mergeCell ref="K42:L43"/>
    <mergeCell ref="M42:N43"/>
    <mergeCell ref="O42:P43"/>
    <mergeCell ref="Q42:R43"/>
    <mergeCell ref="A42:B43"/>
    <mergeCell ref="C42:D43"/>
    <mergeCell ref="E42:F43"/>
    <mergeCell ref="G42:H43"/>
    <mergeCell ref="AK41:AL41"/>
    <mergeCell ref="AI41:AJ41"/>
    <mergeCell ref="AI42:AJ43"/>
    <mergeCell ref="AK42:AL43"/>
    <mergeCell ref="AM42:AO43"/>
    <mergeCell ref="I44:J44"/>
    <mergeCell ref="K44:L44"/>
    <mergeCell ref="AA42:AB43"/>
    <mergeCell ref="AC42:AD43"/>
    <mergeCell ref="AE42:AF43"/>
    <mergeCell ref="AG42:AH43"/>
    <mergeCell ref="S42:T43"/>
    <mergeCell ref="Y42:Z43"/>
    <mergeCell ref="I42:J43"/>
    <mergeCell ref="X45:Y45"/>
    <mergeCell ref="Z45:AI45"/>
    <mergeCell ref="AJ45:AO45"/>
    <mergeCell ref="A46:H46"/>
    <mergeCell ref="I46:T46"/>
    <mergeCell ref="U46:AD46"/>
    <mergeCell ref="AE46:AL46"/>
    <mergeCell ref="AM46:AO47"/>
    <mergeCell ref="A47:B47"/>
    <mergeCell ref="C47:D47"/>
    <mergeCell ref="E47:F47"/>
    <mergeCell ref="G47:H47"/>
    <mergeCell ref="I47:J47"/>
    <mergeCell ref="K47:L47"/>
    <mergeCell ref="U48:V49"/>
    <mergeCell ref="W48:X49"/>
    <mergeCell ref="M47:N47"/>
    <mergeCell ref="O47:P47"/>
    <mergeCell ref="Q47:R47"/>
    <mergeCell ref="S47:T47"/>
    <mergeCell ref="AC47:AD47"/>
    <mergeCell ref="AE47:AF47"/>
    <mergeCell ref="AG47:AH47"/>
    <mergeCell ref="U47:V47"/>
    <mergeCell ref="W47:X47"/>
    <mergeCell ref="Y47:Z47"/>
    <mergeCell ref="AA47:AB47"/>
    <mergeCell ref="K48:L49"/>
    <mergeCell ref="M48:N49"/>
    <mergeCell ref="O48:P49"/>
    <mergeCell ref="Q48:R49"/>
    <mergeCell ref="A48:B49"/>
    <mergeCell ref="C48:D49"/>
    <mergeCell ref="E48:F49"/>
    <mergeCell ref="G48:H49"/>
    <mergeCell ref="AK47:AL47"/>
    <mergeCell ref="AI47:AJ47"/>
    <mergeCell ref="AI48:AJ49"/>
    <mergeCell ref="AK48:AL49"/>
    <mergeCell ref="AM48:AO49"/>
    <mergeCell ref="I50:J50"/>
    <mergeCell ref="K50:L50"/>
    <mergeCell ref="AA48:AB49"/>
    <mergeCell ref="AC48:AD49"/>
    <mergeCell ref="AE48:AF49"/>
    <mergeCell ref="AG48:AH49"/>
    <mergeCell ref="S48:T49"/>
    <mergeCell ref="Y48:Z49"/>
    <mergeCell ref="I48:J49"/>
    <mergeCell ref="X51:Y51"/>
    <mergeCell ref="Z51:AI51"/>
    <mergeCell ref="AJ51:AO51"/>
    <mergeCell ref="A52:H52"/>
    <mergeCell ref="I52:T52"/>
    <mergeCell ref="U52:AD52"/>
    <mergeCell ref="AE52:AL52"/>
    <mergeCell ref="AM52:AO53"/>
    <mergeCell ref="A53:B53"/>
    <mergeCell ref="C53:D53"/>
    <mergeCell ref="E53:F53"/>
    <mergeCell ref="G53:H53"/>
    <mergeCell ref="I53:J53"/>
    <mergeCell ref="K53:L53"/>
    <mergeCell ref="U54:V55"/>
    <mergeCell ref="W54:X55"/>
    <mergeCell ref="M53:N53"/>
    <mergeCell ref="O53:P53"/>
    <mergeCell ref="Q53:R53"/>
    <mergeCell ref="S53:T53"/>
    <mergeCell ref="AC53:AD53"/>
    <mergeCell ref="AE53:AF53"/>
    <mergeCell ref="AG53:AH53"/>
    <mergeCell ref="U53:V53"/>
    <mergeCell ref="W53:X53"/>
    <mergeCell ref="Y53:Z53"/>
    <mergeCell ref="AA53:AB53"/>
    <mergeCell ref="K54:L55"/>
    <mergeCell ref="M54:N55"/>
    <mergeCell ref="O54:P55"/>
    <mergeCell ref="Q54:R55"/>
    <mergeCell ref="A54:B55"/>
    <mergeCell ref="C54:D55"/>
    <mergeCell ref="E54:F55"/>
    <mergeCell ref="G54:H55"/>
    <mergeCell ref="AK53:AL53"/>
    <mergeCell ref="AI53:AJ53"/>
    <mergeCell ref="AI54:AJ55"/>
    <mergeCell ref="AK54:AL55"/>
    <mergeCell ref="AM54:AO55"/>
    <mergeCell ref="I56:J56"/>
    <mergeCell ref="K56:L56"/>
    <mergeCell ref="AA54:AB55"/>
    <mergeCell ref="AC54:AD55"/>
    <mergeCell ref="AE54:AF55"/>
    <mergeCell ref="AG54:AH55"/>
    <mergeCell ref="S54:T55"/>
    <mergeCell ref="Y54:Z55"/>
    <mergeCell ref="I54:J55"/>
    <mergeCell ref="X57:Y57"/>
    <mergeCell ref="Z57:AI57"/>
    <mergeCell ref="AJ57:AO57"/>
    <mergeCell ref="A58:H58"/>
    <mergeCell ref="I58:T58"/>
    <mergeCell ref="U58:AD58"/>
    <mergeCell ref="AE58:AL58"/>
    <mergeCell ref="AM58:AO59"/>
    <mergeCell ref="A59:B59"/>
    <mergeCell ref="C59:D59"/>
    <mergeCell ref="E59:F59"/>
    <mergeCell ref="G59:H59"/>
    <mergeCell ref="I59:J59"/>
    <mergeCell ref="K59:L59"/>
    <mergeCell ref="U60:V61"/>
    <mergeCell ref="W60:X61"/>
    <mergeCell ref="M59:N59"/>
    <mergeCell ref="O59:P59"/>
    <mergeCell ref="Q59:R59"/>
    <mergeCell ref="S59:T59"/>
    <mergeCell ref="AC59:AD59"/>
    <mergeCell ref="AE59:AF59"/>
    <mergeCell ref="AG59:AH59"/>
    <mergeCell ref="U59:V59"/>
    <mergeCell ref="W59:X59"/>
    <mergeCell ref="Y59:Z59"/>
    <mergeCell ref="AA59:AB59"/>
    <mergeCell ref="K60:L61"/>
    <mergeCell ref="M60:N61"/>
    <mergeCell ref="O60:P61"/>
    <mergeCell ref="Q60:R61"/>
    <mergeCell ref="A60:B61"/>
    <mergeCell ref="C60:D61"/>
    <mergeCell ref="E60:F61"/>
    <mergeCell ref="G60:H61"/>
    <mergeCell ref="AK59:AL59"/>
    <mergeCell ref="AI59:AJ59"/>
    <mergeCell ref="AI60:AJ61"/>
    <mergeCell ref="AK60:AL61"/>
    <mergeCell ref="AM60:AO61"/>
    <mergeCell ref="I62:J62"/>
    <mergeCell ref="K62:L62"/>
    <mergeCell ref="AA60:AB61"/>
    <mergeCell ref="AC60:AD61"/>
    <mergeCell ref="AE60:AF61"/>
    <mergeCell ref="AG60:AH61"/>
    <mergeCell ref="S60:T61"/>
    <mergeCell ref="Y60:Z61"/>
    <mergeCell ref="I60:J61"/>
    <mergeCell ref="X63:Y63"/>
    <mergeCell ref="Z63:AI63"/>
    <mergeCell ref="AJ63:AO63"/>
    <mergeCell ref="A64:H64"/>
    <mergeCell ref="I64:T64"/>
    <mergeCell ref="U64:AD64"/>
    <mergeCell ref="AE64:AL64"/>
    <mergeCell ref="AM64:AO65"/>
    <mergeCell ref="A65:B65"/>
    <mergeCell ref="C65:D65"/>
    <mergeCell ref="E65:F65"/>
    <mergeCell ref="G65:H65"/>
    <mergeCell ref="I65:J65"/>
    <mergeCell ref="K65:L65"/>
    <mergeCell ref="U66:V67"/>
    <mergeCell ref="W66:X67"/>
    <mergeCell ref="M65:N65"/>
    <mergeCell ref="O65:P65"/>
    <mergeCell ref="Q65:R65"/>
    <mergeCell ref="S65:T65"/>
    <mergeCell ref="AC65:AD65"/>
    <mergeCell ref="AE65:AF65"/>
    <mergeCell ref="AG65:AH65"/>
    <mergeCell ref="U65:V65"/>
    <mergeCell ref="W65:X65"/>
    <mergeCell ref="Y65:Z65"/>
    <mergeCell ref="AA65:AB65"/>
    <mergeCell ref="K66:L67"/>
    <mergeCell ref="M66:N67"/>
    <mergeCell ref="O66:P67"/>
    <mergeCell ref="Q66:R67"/>
    <mergeCell ref="A66:B67"/>
    <mergeCell ref="C66:D67"/>
    <mergeCell ref="E66:F67"/>
    <mergeCell ref="G66:H67"/>
    <mergeCell ref="AK65:AL65"/>
    <mergeCell ref="AI65:AJ65"/>
    <mergeCell ref="AI66:AJ67"/>
    <mergeCell ref="AK66:AL67"/>
    <mergeCell ref="AM66:AO67"/>
    <mergeCell ref="I68:J68"/>
    <mergeCell ref="K68:L68"/>
    <mergeCell ref="AA66:AB67"/>
    <mergeCell ref="AC66:AD67"/>
    <mergeCell ref="AE66:AF67"/>
    <mergeCell ref="AG66:AH67"/>
    <mergeCell ref="S66:T67"/>
    <mergeCell ref="Y66:Z67"/>
    <mergeCell ref="I66:J67"/>
    <mergeCell ref="X69:Y69"/>
    <mergeCell ref="Z69:AI69"/>
    <mergeCell ref="AJ69:AO69"/>
    <mergeCell ref="A70:H70"/>
    <mergeCell ref="I70:T70"/>
    <mergeCell ref="U70:AD70"/>
    <mergeCell ref="AE70:AL70"/>
    <mergeCell ref="AM70:AO71"/>
    <mergeCell ref="A71:B71"/>
    <mergeCell ref="C71:D71"/>
    <mergeCell ref="E71:F71"/>
    <mergeCell ref="G71:H71"/>
    <mergeCell ref="I71:J71"/>
    <mergeCell ref="K71:L71"/>
    <mergeCell ref="U72:V73"/>
    <mergeCell ref="W72:X73"/>
    <mergeCell ref="M71:N71"/>
    <mergeCell ref="O71:P71"/>
    <mergeCell ref="Q71:R71"/>
    <mergeCell ref="S71:T71"/>
    <mergeCell ref="AC71:AD71"/>
    <mergeCell ref="AE71:AF71"/>
    <mergeCell ref="AG71:AH71"/>
    <mergeCell ref="U71:V71"/>
    <mergeCell ref="W71:X71"/>
    <mergeCell ref="Y71:Z71"/>
    <mergeCell ref="AA71:AB71"/>
    <mergeCell ref="K72:L73"/>
    <mergeCell ref="M72:N73"/>
    <mergeCell ref="O72:P73"/>
    <mergeCell ref="Q72:R73"/>
    <mergeCell ref="A72:B73"/>
    <mergeCell ref="C72:D73"/>
    <mergeCell ref="E72:F73"/>
    <mergeCell ref="G72:H73"/>
    <mergeCell ref="AK71:AL71"/>
    <mergeCell ref="AI71:AJ71"/>
    <mergeCell ref="AI72:AJ73"/>
    <mergeCell ref="AK72:AL73"/>
    <mergeCell ref="AM72:AO73"/>
    <mergeCell ref="I74:J74"/>
    <mergeCell ref="K74:L74"/>
    <mergeCell ref="AA72:AB73"/>
    <mergeCell ref="AC72:AD73"/>
    <mergeCell ref="AE72:AF73"/>
    <mergeCell ref="AG72:AH73"/>
    <mergeCell ref="S72:T73"/>
    <mergeCell ref="Y72:Z73"/>
    <mergeCell ref="I72:J73"/>
  </mergeCells>
  <printOptions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AQ76"/>
  <sheetViews>
    <sheetView workbookViewId="0" topLeftCell="A1">
      <selection activeCell="D13" sqref="D13:D14"/>
    </sheetView>
  </sheetViews>
  <sheetFormatPr defaultColWidth="9.140625" defaultRowHeight="15" customHeight="1"/>
  <cols>
    <col min="1" max="1" width="2.140625" style="4" customWidth="1"/>
    <col min="2" max="21" width="2.140625" style="3" customWidth="1"/>
    <col min="22" max="22" width="5.421875" style="3" customWidth="1"/>
    <col min="23" max="23" width="2.140625" style="3" customWidth="1"/>
    <col min="24" max="24" width="3.140625" style="3" customWidth="1"/>
    <col min="25" max="25" width="2.140625" style="3" customWidth="1"/>
    <col min="26" max="26" width="3.140625" style="3" customWidth="1"/>
    <col min="27" max="27" width="2.140625" style="3" customWidth="1"/>
    <col min="28" max="28" width="3.140625" style="3" customWidth="1"/>
    <col min="29" max="29" width="2.140625" style="3" customWidth="1"/>
    <col min="30" max="30" width="3.140625" style="3" customWidth="1"/>
    <col min="31" max="31" width="2.140625" style="3" customWidth="1"/>
    <col min="32" max="32" width="3.140625" style="3" customWidth="1"/>
    <col min="33" max="33" width="2.140625" style="3" customWidth="1"/>
    <col min="34" max="34" width="3.140625" style="3" customWidth="1"/>
    <col min="35" max="35" width="2.140625" style="3" customWidth="1"/>
    <col min="36" max="36" width="3.140625" style="3" customWidth="1"/>
    <col min="37" max="37" width="2.140625" style="3" customWidth="1"/>
    <col min="38" max="38" width="3.140625" style="3" customWidth="1"/>
    <col min="39" max="44" width="2.140625" style="3" customWidth="1"/>
    <col min="45" max="46" width="9.140625" style="3" customWidth="1"/>
    <col min="47" max="47" width="9.140625" style="221" customWidth="1"/>
    <col min="48" max="16384" width="9.140625" style="3" customWidth="1"/>
  </cols>
  <sheetData>
    <row r="1" spans="1:41" ht="20.25">
      <c r="A1" s="628" t="s">
        <v>125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5" t="str">
        <f>'Dati part'!C16</f>
        <v>Squadra B</v>
      </c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7"/>
    </row>
    <row r="2" spans="1:13" ht="11.25" customHeight="1">
      <c r="A2" s="217"/>
      <c r="B2" s="218"/>
      <c r="C2" s="218"/>
      <c r="D2" s="218"/>
      <c r="E2" s="218"/>
      <c r="F2" s="219"/>
      <c r="G2" s="216"/>
      <c r="H2" s="216"/>
      <c r="I2" s="216"/>
      <c r="J2" s="216"/>
      <c r="K2" s="216"/>
      <c r="L2" s="216"/>
      <c r="M2" s="216"/>
    </row>
    <row r="3" spans="17:41" ht="12">
      <c r="Q3" s="220"/>
      <c r="X3" s="600">
        <f>'Dati part'!B18</f>
        <v>1</v>
      </c>
      <c r="Y3" s="601"/>
      <c r="Z3" s="601" t="str">
        <f>'Dati part'!C18</f>
        <v>NOME E COGNOME</v>
      </c>
      <c r="AA3" s="602"/>
      <c r="AB3" s="602"/>
      <c r="AC3" s="602"/>
      <c r="AD3" s="602"/>
      <c r="AE3" s="602"/>
      <c r="AF3" s="602"/>
      <c r="AG3" s="602"/>
      <c r="AH3" s="602"/>
      <c r="AI3" s="602"/>
      <c r="AJ3" s="603" t="str">
        <f>IF(AO8="P","palleggiatore",IF(AO8="S","schiacciatore",IF(AO8="O","opposto",IF(AO8="L","libero",IF(AO8="C","centrale",IF(AO8="-","ruolo"))))))</f>
        <v>ruolo</v>
      </c>
      <c r="AK3" s="604"/>
      <c r="AL3" s="604"/>
      <c r="AM3" s="604"/>
      <c r="AN3" s="604"/>
      <c r="AO3" s="605"/>
    </row>
    <row r="4" spans="1:43" ht="11.25" customHeight="1">
      <c r="A4" s="606" t="s">
        <v>173</v>
      </c>
      <c r="B4" s="607"/>
      <c r="C4" s="607"/>
      <c r="D4" s="607"/>
      <c r="E4" s="607"/>
      <c r="F4" s="607"/>
      <c r="G4" s="607"/>
      <c r="H4" s="608"/>
      <c r="I4" s="606" t="s">
        <v>176</v>
      </c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10"/>
      <c r="U4" s="611" t="s">
        <v>179</v>
      </c>
      <c r="V4" s="609"/>
      <c r="W4" s="609"/>
      <c r="X4" s="609"/>
      <c r="Y4" s="609"/>
      <c r="Z4" s="609"/>
      <c r="AA4" s="609"/>
      <c r="AB4" s="609"/>
      <c r="AC4" s="609"/>
      <c r="AD4" s="612"/>
      <c r="AE4" s="606" t="s">
        <v>177</v>
      </c>
      <c r="AF4" s="609"/>
      <c r="AG4" s="609"/>
      <c r="AH4" s="609"/>
      <c r="AI4" s="609"/>
      <c r="AJ4" s="609"/>
      <c r="AK4" s="609"/>
      <c r="AL4" s="610"/>
      <c r="AM4" s="611" t="s">
        <v>178</v>
      </c>
      <c r="AN4" s="613"/>
      <c r="AO4" s="614"/>
      <c r="AP4" s="5"/>
      <c r="AQ4" s="5"/>
    </row>
    <row r="5" spans="1:43" ht="11.25" customHeight="1">
      <c r="A5" s="618" t="s">
        <v>93</v>
      </c>
      <c r="B5" s="619"/>
      <c r="C5" s="575" t="s">
        <v>170</v>
      </c>
      <c r="D5" s="575"/>
      <c r="E5" s="575" t="s">
        <v>171</v>
      </c>
      <c r="F5" s="575"/>
      <c r="G5" s="575" t="s">
        <v>172</v>
      </c>
      <c r="H5" s="589"/>
      <c r="I5" s="590" t="s">
        <v>93</v>
      </c>
      <c r="J5" s="575"/>
      <c r="K5" s="575" t="s">
        <v>170</v>
      </c>
      <c r="L5" s="575"/>
      <c r="M5" s="575" t="s">
        <v>171</v>
      </c>
      <c r="N5" s="575"/>
      <c r="O5" s="575" t="s">
        <v>174</v>
      </c>
      <c r="P5" s="575"/>
      <c r="Q5" s="575" t="s">
        <v>175</v>
      </c>
      <c r="R5" s="575"/>
      <c r="S5" s="575" t="s">
        <v>172</v>
      </c>
      <c r="T5" s="576"/>
      <c r="U5" s="591" t="s">
        <v>93</v>
      </c>
      <c r="V5" s="575"/>
      <c r="W5" s="575" t="s">
        <v>170</v>
      </c>
      <c r="X5" s="575"/>
      <c r="Y5" s="575" t="s">
        <v>171</v>
      </c>
      <c r="Z5" s="575"/>
      <c r="AA5" s="575" t="s">
        <v>174</v>
      </c>
      <c r="AB5" s="575"/>
      <c r="AC5" s="575" t="s">
        <v>175</v>
      </c>
      <c r="AD5" s="589"/>
      <c r="AE5" s="590" t="s">
        <v>170</v>
      </c>
      <c r="AF5" s="575"/>
      <c r="AG5" s="575" t="s">
        <v>171</v>
      </c>
      <c r="AH5" s="575"/>
      <c r="AI5" s="575" t="s">
        <v>174</v>
      </c>
      <c r="AJ5" s="575"/>
      <c r="AK5" s="575" t="s">
        <v>175</v>
      </c>
      <c r="AL5" s="576"/>
      <c r="AM5" s="615"/>
      <c r="AN5" s="616"/>
      <c r="AO5" s="617"/>
      <c r="AP5" s="1"/>
      <c r="AQ5" s="1"/>
    </row>
    <row r="6" spans="1:41" ht="11.25" customHeight="1">
      <c r="A6" s="579">
        <f>C6+E6+G6</f>
        <v>0</v>
      </c>
      <c r="B6" s="580"/>
      <c r="C6" s="583">
        <f>'gioc. B (1)'!D23</f>
        <v>0</v>
      </c>
      <c r="D6" s="563"/>
      <c r="E6" s="563">
        <f>'gioc. B (1)'!D7</f>
        <v>0</v>
      </c>
      <c r="F6" s="563"/>
      <c r="G6" s="563">
        <f>SUM('Dati B'!AD22:AH22)</f>
        <v>0</v>
      </c>
      <c r="H6" s="585"/>
      <c r="I6" s="571">
        <f>K6+M6+O6+Q6+S6</f>
        <v>0</v>
      </c>
      <c r="J6" s="572"/>
      <c r="K6" s="587">
        <f>'gioc. B (1)'!D17</f>
        <v>0</v>
      </c>
      <c r="L6" s="567"/>
      <c r="M6" s="567">
        <f>'gioc. B (1)'!D1</f>
        <v>0</v>
      </c>
      <c r="N6" s="567"/>
      <c r="O6" s="567">
        <f>'gioc. B (1)'!D9</f>
        <v>0</v>
      </c>
      <c r="P6" s="567"/>
      <c r="Q6" s="567">
        <f>'gioc. B (1)'!D25</f>
        <v>0</v>
      </c>
      <c r="R6" s="567"/>
      <c r="S6" s="567">
        <f>SUM('Dati B'!AD21:AH21)</f>
        <v>0</v>
      </c>
      <c r="T6" s="568"/>
      <c r="U6" s="621">
        <f>IF('Dati B'!AI22=0,0%,'Dati B'!AC22/'Dati B'!AI22)</f>
        <v>0</v>
      </c>
      <c r="V6" s="622"/>
      <c r="W6" s="596" t="str">
        <f>IF('Dati B'!AI13=0,"0%",'Dati B'!AC13/'Dati B'!AI13)</f>
        <v>0%</v>
      </c>
      <c r="X6" s="597"/>
      <c r="Y6" s="558" t="str">
        <f>IF('Dati B'!AI5=0,"0%",'Dati B'!AC5/'Dati B'!AI5)</f>
        <v>0%</v>
      </c>
      <c r="Z6" s="558"/>
      <c r="AA6" s="558" t="str">
        <f>IF('Dati B'!AI9=0,"0%",'Dati B'!AC9/'Dati B'!AI9)</f>
        <v>0%</v>
      </c>
      <c r="AB6" s="558"/>
      <c r="AC6" s="558" t="str">
        <f>IF('Dati B'!AI17=0,"0%",'Dati B'!AC17/'Dati B'!AI17)</f>
        <v>0%</v>
      </c>
      <c r="AD6" s="560"/>
      <c r="AE6" s="562">
        <f>'gioc. B (1)'!G21</f>
        <v>0</v>
      </c>
      <c r="AF6" s="563"/>
      <c r="AG6" s="566">
        <f>'gioc. B (1)'!G5</f>
        <v>0</v>
      </c>
      <c r="AH6" s="563"/>
      <c r="AI6" s="566">
        <f>'gioc. B (1)'!G13</f>
        <v>0</v>
      </c>
      <c r="AJ6" s="563"/>
      <c r="AK6" s="566">
        <f>'gioc. B (1)'!G29</f>
        <v>0</v>
      </c>
      <c r="AL6" s="577"/>
      <c r="AM6" s="549" t="str">
        <f>IF(U6&lt;=1%,"s.v.",IF(AO8="L",AH8,IF(AO8="P",(K8+AH8)/2,(K8+V8+AH8)/3)))</f>
        <v>s.v.</v>
      </c>
      <c r="AN6" s="550"/>
      <c r="AO6" s="551"/>
    </row>
    <row r="7" spans="1:41" ht="6" customHeight="1">
      <c r="A7" s="581"/>
      <c r="B7" s="582"/>
      <c r="C7" s="584"/>
      <c r="D7" s="565"/>
      <c r="E7" s="565"/>
      <c r="F7" s="565"/>
      <c r="G7" s="565"/>
      <c r="H7" s="586"/>
      <c r="I7" s="573"/>
      <c r="J7" s="574"/>
      <c r="K7" s="588"/>
      <c r="L7" s="569"/>
      <c r="M7" s="569"/>
      <c r="N7" s="569"/>
      <c r="O7" s="569"/>
      <c r="P7" s="569"/>
      <c r="Q7" s="569"/>
      <c r="R7" s="569"/>
      <c r="S7" s="569"/>
      <c r="T7" s="570"/>
      <c r="U7" s="623"/>
      <c r="V7" s="624"/>
      <c r="W7" s="598"/>
      <c r="X7" s="599"/>
      <c r="Y7" s="559"/>
      <c r="Z7" s="559"/>
      <c r="AA7" s="559"/>
      <c r="AB7" s="559"/>
      <c r="AC7" s="559"/>
      <c r="AD7" s="561"/>
      <c r="AE7" s="564"/>
      <c r="AF7" s="565"/>
      <c r="AG7" s="565"/>
      <c r="AH7" s="565"/>
      <c r="AI7" s="565"/>
      <c r="AJ7" s="565"/>
      <c r="AK7" s="565"/>
      <c r="AL7" s="578"/>
      <c r="AM7" s="552"/>
      <c r="AN7" s="553"/>
      <c r="AO7" s="554"/>
    </row>
    <row r="8" spans="1:41" ht="11.25" customHeight="1">
      <c r="A8" s="227"/>
      <c r="B8" s="228"/>
      <c r="C8" s="228"/>
      <c r="D8" s="228"/>
      <c r="E8" s="228"/>
      <c r="F8" s="228"/>
      <c r="G8" s="228"/>
      <c r="H8" s="228"/>
      <c r="I8" s="555">
        <f>A6-I6</f>
        <v>0</v>
      </c>
      <c r="J8" s="556"/>
      <c r="K8" s="557">
        <f>IF(I8&gt;=13,9,IF(I8&gt;=8,8,IF(I8&gt;=3,7,IF(I8&gt;=-2,6,IF(I8&gt;=-7,5,IF(I8&gt;=-12,4,IF(I8&gt;=-18,3,IF(I8&lt;-18,3))))))))</f>
        <v>6</v>
      </c>
      <c r="L8" s="557"/>
      <c r="M8" s="228"/>
      <c r="N8" s="228"/>
      <c r="O8" s="228"/>
      <c r="P8" s="228"/>
      <c r="Q8" s="228"/>
      <c r="R8" s="228"/>
      <c r="S8" s="228"/>
      <c r="T8" s="228"/>
      <c r="U8" s="228"/>
      <c r="V8" s="231">
        <f>IF(U6&gt;=16.67%,7.5,IF(U6&gt;=14%,7,IF(U6&gt;=12.5%,6.5,IF(U6&gt;=11.11%,6,IF(U6&gt;=10%,5.5,IF(U6&gt;=9.09%,5,IF(U6&gt;=8.33%,4.5,IF(U6&lt;8.33%,4.5))))))))</f>
        <v>4.5</v>
      </c>
      <c r="W8" s="228"/>
      <c r="X8" s="228"/>
      <c r="Y8" s="228"/>
      <c r="Z8" s="228"/>
      <c r="AA8" s="228"/>
      <c r="AB8" s="228"/>
      <c r="AC8" s="228"/>
      <c r="AD8" s="228"/>
      <c r="AE8" s="228"/>
      <c r="AF8" s="228">
        <f>COUNTIF(AE6:AL7,0)</f>
        <v>4</v>
      </c>
      <c r="AG8" s="228"/>
      <c r="AH8" s="229">
        <f>IF(AF8=4,0,SUM(AE6+AG6+AI6+AK6)/(4-AF8)*(10))</f>
        <v>0</v>
      </c>
      <c r="AI8" s="228"/>
      <c r="AJ8" s="228"/>
      <c r="AK8" s="228"/>
      <c r="AL8" s="228"/>
      <c r="AM8" s="228"/>
      <c r="AN8" s="228"/>
      <c r="AO8" s="230" t="str">
        <f>IF('Dati part'!A18="","-",'Dati part'!A18)</f>
        <v>-</v>
      </c>
    </row>
    <row r="9" spans="17:41" ht="12">
      <c r="Q9" s="220"/>
      <c r="X9" s="600">
        <f>'Dati part'!B19</f>
        <v>2</v>
      </c>
      <c r="Y9" s="620"/>
      <c r="Z9" s="601" t="str">
        <f>'Dati part'!C19</f>
        <v>NOME E COGNOME</v>
      </c>
      <c r="AA9" s="602"/>
      <c r="AB9" s="602"/>
      <c r="AC9" s="602"/>
      <c r="AD9" s="602"/>
      <c r="AE9" s="602"/>
      <c r="AF9" s="602"/>
      <c r="AG9" s="602"/>
      <c r="AH9" s="602"/>
      <c r="AI9" s="602"/>
      <c r="AJ9" s="603" t="str">
        <f>IF(AO14="P","palleggiatore",IF(AO14="S","schiacciatore",IF(AO14="O","opposto",IF(AO14="L","libero",IF(AO14="C","centrale",IF(AO14="-","ruolo"))))))</f>
        <v>ruolo</v>
      </c>
      <c r="AK9" s="604"/>
      <c r="AL9" s="604"/>
      <c r="AM9" s="604"/>
      <c r="AN9" s="604"/>
      <c r="AO9" s="605"/>
    </row>
    <row r="10" spans="1:41" ht="11.25" customHeight="1">
      <c r="A10" s="606" t="s">
        <v>173</v>
      </c>
      <c r="B10" s="607"/>
      <c r="C10" s="607"/>
      <c r="D10" s="607"/>
      <c r="E10" s="607"/>
      <c r="F10" s="607"/>
      <c r="G10" s="607"/>
      <c r="H10" s="608"/>
      <c r="I10" s="606" t="s">
        <v>176</v>
      </c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10"/>
      <c r="U10" s="611" t="s">
        <v>179</v>
      </c>
      <c r="V10" s="609"/>
      <c r="W10" s="609"/>
      <c r="X10" s="609"/>
      <c r="Y10" s="609"/>
      <c r="Z10" s="609"/>
      <c r="AA10" s="609"/>
      <c r="AB10" s="609"/>
      <c r="AC10" s="609"/>
      <c r="AD10" s="612"/>
      <c r="AE10" s="606" t="s">
        <v>177</v>
      </c>
      <c r="AF10" s="609"/>
      <c r="AG10" s="609"/>
      <c r="AH10" s="609"/>
      <c r="AI10" s="609"/>
      <c r="AJ10" s="609"/>
      <c r="AK10" s="609"/>
      <c r="AL10" s="610"/>
      <c r="AM10" s="611" t="s">
        <v>178</v>
      </c>
      <c r="AN10" s="613"/>
      <c r="AO10" s="614"/>
    </row>
    <row r="11" spans="1:41" ht="11.25" customHeight="1">
      <c r="A11" s="618" t="s">
        <v>93</v>
      </c>
      <c r="B11" s="619"/>
      <c r="C11" s="575" t="s">
        <v>170</v>
      </c>
      <c r="D11" s="575"/>
      <c r="E11" s="575" t="s">
        <v>171</v>
      </c>
      <c r="F11" s="575"/>
      <c r="G11" s="575" t="s">
        <v>172</v>
      </c>
      <c r="H11" s="589"/>
      <c r="I11" s="590" t="s">
        <v>93</v>
      </c>
      <c r="J11" s="575"/>
      <c r="K11" s="575" t="s">
        <v>170</v>
      </c>
      <c r="L11" s="575"/>
      <c r="M11" s="575" t="s">
        <v>171</v>
      </c>
      <c r="N11" s="575"/>
      <c r="O11" s="575" t="s">
        <v>174</v>
      </c>
      <c r="P11" s="575"/>
      <c r="Q11" s="575" t="s">
        <v>175</v>
      </c>
      <c r="R11" s="575"/>
      <c r="S11" s="575" t="s">
        <v>172</v>
      </c>
      <c r="T11" s="576"/>
      <c r="U11" s="591" t="s">
        <v>93</v>
      </c>
      <c r="V11" s="575"/>
      <c r="W11" s="575" t="s">
        <v>170</v>
      </c>
      <c r="X11" s="575"/>
      <c r="Y11" s="575" t="s">
        <v>171</v>
      </c>
      <c r="Z11" s="575"/>
      <c r="AA11" s="575" t="s">
        <v>174</v>
      </c>
      <c r="AB11" s="575"/>
      <c r="AC11" s="575" t="s">
        <v>175</v>
      </c>
      <c r="AD11" s="589"/>
      <c r="AE11" s="590" t="s">
        <v>170</v>
      </c>
      <c r="AF11" s="575"/>
      <c r="AG11" s="575" t="s">
        <v>171</v>
      </c>
      <c r="AH11" s="575"/>
      <c r="AI11" s="575" t="s">
        <v>174</v>
      </c>
      <c r="AJ11" s="575"/>
      <c r="AK11" s="575" t="s">
        <v>175</v>
      </c>
      <c r="AL11" s="576"/>
      <c r="AM11" s="615"/>
      <c r="AN11" s="616"/>
      <c r="AO11" s="617"/>
    </row>
    <row r="12" spans="1:41" ht="11.25" customHeight="1">
      <c r="A12" s="579">
        <f>C12+E12+G12</f>
        <v>0</v>
      </c>
      <c r="B12" s="580"/>
      <c r="C12" s="583">
        <f>'gioc. B (1)'!L23</f>
        <v>0</v>
      </c>
      <c r="D12" s="563"/>
      <c r="E12" s="563">
        <f>'gioc. B (1)'!L7</f>
        <v>0</v>
      </c>
      <c r="F12" s="563"/>
      <c r="G12" s="563">
        <f>SUM('Dati B'!AD41:AH41)</f>
        <v>0</v>
      </c>
      <c r="H12" s="585"/>
      <c r="I12" s="571">
        <f>K12+M12+O12+Q12+S12</f>
        <v>0</v>
      </c>
      <c r="J12" s="572"/>
      <c r="K12" s="587">
        <f>'gioc. B (1)'!L17</f>
        <v>0</v>
      </c>
      <c r="L12" s="567"/>
      <c r="M12" s="567">
        <f>'gioc. B (1)'!L1</f>
        <v>0</v>
      </c>
      <c r="N12" s="567"/>
      <c r="O12" s="567">
        <f>'gioc. B (1)'!L9</f>
        <v>0</v>
      </c>
      <c r="P12" s="567"/>
      <c r="Q12" s="567">
        <f>'gioc. B (1)'!L25</f>
        <v>0</v>
      </c>
      <c r="R12" s="567"/>
      <c r="S12" s="567">
        <f>SUM('Dati B'!AD40:AH40)</f>
        <v>0</v>
      </c>
      <c r="T12" s="568"/>
      <c r="U12" s="621">
        <f>IF('Dati B'!AI22=0,0%,'Dati B'!AC41/'Dati B'!AI22)</f>
        <v>0</v>
      </c>
      <c r="V12" s="622"/>
      <c r="W12" s="596" t="str">
        <f>IF('Dati B'!AI13=0,"0%",'Dati B'!AC32/'Dati B'!AI13)</f>
        <v>0%</v>
      </c>
      <c r="X12" s="597"/>
      <c r="Y12" s="558" t="str">
        <f>IF('Dati B'!AI5=0,"0%",'Dati B'!AC24/'Dati B'!AI5)</f>
        <v>0%</v>
      </c>
      <c r="Z12" s="558"/>
      <c r="AA12" s="558" t="str">
        <f>IF('Dati B'!AI9=0,"0%",'Dati B'!AC28/'Dati B'!AI9)</f>
        <v>0%</v>
      </c>
      <c r="AB12" s="558"/>
      <c r="AC12" s="558" t="str">
        <f>IF('Dati B'!AI17=0,"0%",'Dati B'!AC36/'Dati B'!AI17)</f>
        <v>0%</v>
      </c>
      <c r="AD12" s="560"/>
      <c r="AE12" s="562">
        <f>'gioc. B (1)'!M17</f>
        <v>0</v>
      </c>
      <c r="AF12" s="563"/>
      <c r="AG12" s="566">
        <f>'gioc. B (1)'!O5</f>
        <v>0</v>
      </c>
      <c r="AH12" s="563"/>
      <c r="AI12" s="566">
        <f>'gioc. B (1)'!O13</f>
        <v>0</v>
      </c>
      <c r="AJ12" s="563"/>
      <c r="AK12" s="566">
        <f>'gioc. B (1)'!O29</f>
        <v>0</v>
      </c>
      <c r="AL12" s="577"/>
      <c r="AM12" s="549" t="str">
        <f>IF(U12&lt;=1%,"s.v.",IF(AO14="L",AH14,IF(AO14="P",(K14+AH14)/2,(K14+V14+AH14)/3)))</f>
        <v>s.v.</v>
      </c>
      <c r="AN12" s="550"/>
      <c r="AO12" s="551"/>
    </row>
    <row r="13" spans="1:41" ht="6" customHeight="1">
      <c r="A13" s="581"/>
      <c r="B13" s="582"/>
      <c r="C13" s="584"/>
      <c r="D13" s="565"/>
      <c r="E13" s="565"/>
      <c r="F13" s="565"/>
      <c r="G13" s="565"/>
      <c r="H13" s="586"/>
      <c r="I13" s="573"/>
      <c r="J13" s="574"/>
      <c r="K13" s="588"/>
      <c r="L13" s="569"/>
      <c r="M13" s="569"/>
      <c r="N13" s="569"/>
      <c r="O13" s="569"/>
      <c r="P13" s="569"/>
      <c r="Q13" s="569"/>
      <c r="R13" s="569"/>
      <c r="S13" s="569"/>
      <c r="T13" s="570"/>
      <c r="U13" s="623"/>
      <c r="V13" s="624"/>
      <c r="W13" s="598"/>
      <c r="X13" s="599"/>
      <c r="Y13" s="559"/>
      <c r="Z13" s="559"/>
      <c r="AA13" s="559"/>
      <c r="AB13" s="559"/>
      <c r="AC13" s="559"/>
      <c r="AD13" s="561"/>
      <c r="AE13" s="564"/>
      <c r="AF13" s="565"/>
      <c r="AG13" s="565"/>
      <c r="AH13" s="565"/>
      <c r="AI13" s="565"/>
      <c r="AJ13" s="565"/>
      <c r="AK13" s="565"/>
      <c r="AL13" s="578"/>
      <c r="AM13" s="552"/>
      <c r="AN13" s="553"/>
      <c r="AO13" s="554"/>
    </row>
    <row r="14" spans="1:41" ht="11.25" customHeight="1">
      <c r="A14" s="227"/>
      <c r="B14" s="228"/>
      <c r="C14" s="228"/>
      <c r="D14" s="228"/>
      <c r="E14" s="228"/>
      <c r="F14" s="228"/>
      <c r="G14" s="228"/>
      <c r="H14" s="228"/>
      <c r="I14" s="555">
        <f>A12-I12</f>
        <v>0</v>
      </c>
      <c r="J14" s="556"/>
      <c r="K14" s="557">
        <f>IF(I14&gt;=13,9,IF(I14&gt;=8,8,IF(I14&gt;=3,7,IF(I14&gt;=-2,6,IF(I14&gt;=-7,5,IF(I14&gt;=-12,4,IF(I14&gt;=-18,3,IF(I14&lt;-18,3))))))))</f>
        <v>6</v>
      </c>
      <c r="L14" s="557"/>
      <c r="M14" s="228"/>
      <c r="N14" s="228"/>
      <c r="O14" s="228"/>
      <c r="P14" s="228"/>
      <c r="Q14" s="228"/>
      <c r="R14" s="228"/>
      <c r="S14" s="228"/>
      <c r="T14" s="228"/>
      <c r="U14" s="228"/>
      <c r="V14" s="231">
        <f>IF(U12&gt;=16.67%,7.5,IF(U12&gt;=14%,7,IF(U12&gt;=12.5%,6.5,IF(U12&gt;=11.11%,6,IF(U12&gt;=10%,5.5,IF(U12&gt;=9.09%,5,IF(U12&gt;=8.33%,4.5,IF(U12&lt;8.33%,4.5))))))))</f>
        <v>4.5</v>
      </c>
      <c r="W14" s="228"/>
      <c r="X14" s="228"/>
      <c r="Y14" s="228"/>
      <c r="Z14" s="228"/>
      <c r="AA14" s="228"/>
      <c r="AB14" s="228"/>
      <c r="AC14" s="228"/>
      <c r="AD14" s="228"/>
      <c r="AE14" s="228"/>
      <c r="AF14" s="228">
        <f>COUNTIF(AE12:AL13,0)</f>
        <v>4</v>
      </c>
      <c r="AG14" s="228"/>
      <c r="AH14" s="229">
        <f>IF(AF14=4,0,SUM(AE12+AG12+AI12+AK12)/(4-AF14)*(10))</f>
        <v>0</v>
      </c>
      <c r="AI14" s="228"/>
      <c r="AJ14" s="228"/>
      <c r="AK14" s="228"/>
      <c r="AL14" s="228"/>
      <c r="AM14" s="228"/>
      <c r="AN14" s="228"/>
      <c r="AO14" s="230" t="str">
        <f>IF('Dati part'!A19="","-",'Dati part'!A19)</f>
        <v>-</v>
      </c>
    </row>
    <row r="15" spans="17:41" ht="12">
      <c r="Q15" s="220"/>
      <c r="X15" s="600">
        <f>'Dati part'!B20</f>
        <v>3</v>
      </c>
      <c r="Y15" s="601"/>
      <c r="Z15" s="601" t="str">
        <f>'Dati part'!C20</f>
        <v>NOME E COGNOME</v>
      </c>
      <c r="AA15" s="602"/>
      <c r="AB15" s="602"/>
      <c r="AC15" s="602"/>
      <c r="AD15" s="602"/>
      <c r="AE15" s="602"/>
      <c r="AF15" s="602"/>
      <c r="AG15" s="602"/>
      <c r="AH15" s="602"/>
      <c r="AI15" s="602"/>
      <c r="AJ15" s="603" t="str">
        <f>IF(AO20="P","palleggiatore",IF(AO20="S","schiacciatore",IF(AO20="O","opposto",IF(AO20="L","libero",IF(AO20="C","centrale",IF(AO20="-","ruolo"))))))</f>
        <v>ruolo</v>
      </c>
      <c r="AK15" s="604"/>
      <c r="AL15" s="604"/>
      <c r="AM15" s="604"/>
      <c r="AN15" s="604"/>
      <c r="AO15" s="605"/>
    </row>
    <row r="16" spans="1:41" ht="11.25" customHeight="1">
      <c r="A16" s="606" t="s">
        <v>173</v>
      </c>
      <c r="B16" s="607"/>
      <c r="C16" s="607"/>
      <c r="D16" s="607"/>
      <c r="E16" s="607"/>
      <c r="F16" s="607"/>
      <c r="G16" s="607"/>
      <c r="H16" s="608"/>
      <c r="I16" s="606" t="s">
        <v>176</v>
      </c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10"/>
      <c r="U16" s="611" t="s">
        <v>179</v>
      </c>
      <c r="V16" s="609"/>
      <c r="W16" s="609"/>
      <c r="X16" s="609"/>
      <c r="Y16" s="609"/>
      <c r="Z16" s="609"/>
      <c r="AA16" s="609"/>
      <c r="AB16" s="609"/>
      <c r="AC16" s="609"/>
      <c r="AD16" s="612"/>
      <c r="AE16" s="606" t="s">
        <v>177</v>
      </c>
      <c r="AF16" s="609"/>
      <c r="AG16" s="609"/>
      <c r="AH16" s="609"/>
      <c r="AI16" s="609"/>
      <c r="AJ16" s="609"/>
      <c r="AK16" s="609"/>
      <c r="AL16" s="610"/>
      <c r="AM16" s="611" t="s">
        <v>178</v>
      </c>
      <c r="AN16" s="613"/>
      <c r="AO16" s="614"/>
    </row>
    <row r="17" spans="1:41" ht="11.25" customHeight="1">
      <c r="A17" s="618" t="s">
        <v>93</v>
      </c>
      <c r="B17" s="619"/>
      <c r="C17" s="575" t="s">
        <v>170</v>
      </c>
      <c r="D17" s="575"/>
      <c r="E17" s="575" t="s">
        <v>171</v>
      </c>
      <c r="F17" s="575"/>
      <c r="G17" s="575" t="s">
        <v>172</v>
      </c>
      <c r="H17" s="589"/>
      <c r="I17" s="590" t="s">
        <v>93</v>
      </c>
      <c r="J17" s="575"/>
      <c r="K17" s="575" t="s">
        <v>170</v>
      </c>
      <c r="L17" s="575"/>
      <c r="M17" s="575" t="s">
        <v>171</v>
      </c>
      <c r="N17" s="575"/>
      <c r="O17" s="575" t="s">
        <v>174</v>
      </c>
      <c r="P17" s="575"/>
      <c r="Q17" s="575" t="s">
        <v>175</v>
      </c>
      <c r="R17" s="575"/>
      <c r="S17" s="575" t="s">
        <v>172</v>
      </c>
      <c r="T17" s="576"/>
      <c r="U17" s="591" t="s">
        <v>93</v>
      </c>
      <c r="V17" s="575"/>
      <c r="W17" s="575" t="s">
        <v>170</v>
      </c>
      <c r="X17" s="575"/>
      <c r="Y17" s="575" t="s">
        <v>171</v>
      </c>
      <c r="Z17" s="575"/>
      <c r="AA17" s="575" t="s">
        <v>174</v>
      </c>
      <c r="AB17" s="575"/>
      <c r="AC17" s="575" t="s">
        <v>175</v>
      </c>
      <c r="AD17" s="589"/>
      <c r="AE17" s="590" t="s">
        <v>170</v>
      </c>
      <c r="AF17" s="575"/>
      <c r="AG17" s="575" t="s">
        <v>171</v>
      </c>
      <c r="AH17" s="575"/>
      <c r="AI17" s="575" t="s">
        <v>174</v>
      </c>
      <c r="AJ17" s="575"/>
      <c r="AK17" s="575" t="s">
        <v>175</v>
      </c>
      <c r="AL17" s="576"/>
      <c r="AM17" s="615"/>
      <c r="AN17" s="616"/>
      <c r="AO17" s="617"/>
    </row>
    <row r="18" spans="1:41" ht="11.25" customHeight="1">
      <c r="A18" s="579">
        <f>C18+E18+G18</f>
        <v>0</v>
      </c>
      <c r="B18" s="580"/>
      <c r="C18" s="583">
        <f>'gioc. B (1)'!D56</f>
        <v>0</v>
      </c>
      <c r="D18" s="563"/>
      <c r="E18" s="563">
        <f>'gioc. B (1)'!D40</f>
        <v>0</v>
      </c>
      <c r="F18" s="563"/>
      <c r="G18" s="563">
        <f>SUM('Dati B'!AD60:AH60)</f>
        <v>0</v>
      </c>
      <c r="H18" s="585"/>
      <c r="I18" s="571">
        <f>K18+M18+O18+Q18+S18</f>
        <v>0</v>
      </c>
      <c r="J18" s="572"/>
      <c r="K18" s="587">
        <f>'gioc. B (1)'!D50</f>
        <v>0</v>
      </c>
      <c r="L18" s="567"/>
      <c r="M18" s="567">
        <f>'gioc. B (1)'!D34</f>
        <v>0</v>
      </c>
      <c r="N18" s="567"/>
      <c r="O18" s="567">
        <f>'gioc. B (1)'!D42</f>
        <v>0</v>
      </c>
      <c r="P18" s="567"/>
      <c r="Q18" s="567">
        <f>'gioc. B (1)'!D58</f>
        <v>0</v>
      </c>
      <c r="R18" s="567"/>
      <c r="S18" s="567">
        <f>SUM('Dati B'!AD59:AH59)</f>
        <v>0</v>
      </c>
      <c r="T18" s="568"/>
      <c r="U18" s="621">
        <f>IF('Dati B'!AI22=0,0%,'Dati B'!AC60/'Dati B'!AI22)</f>
        <v>0</v>
      </c>
      <c r="V18" s="622"/>
      <c r="W18" s="596" t="str">
        <f>IF('Dati B'!AI13=0,"0%",'Dati B'!AC51/'Dati B'!AI13)</f>
        <v>0%</v>
      </c>
      <c r="X18" s="597"/>
      <c r="Y18" s="558" t="str">
        <f>IF('Dati B'!AI5=0,"0%",'Dati B'!AC43/'Dati B'!AI5)</f>
        <v>0%</v>
      </c>
      <c r="Z18" s="558"/>
      <c r="AA18" s="558" t="str">
        <f>IF('Dati B'!AI9=0,"0%",'Dati B'!AC47/'Dati B'!AI9)</f>
        <v>0%</v>
      </c>
      <c r="AB18" s="558"/>
      <c r="AC18" s="558" t="str">
        <f>IF('Dati B'!AI17=0,"0%",'Dati B'!AC55/'Dati B'!AI17)</f>
        <v>0%</v>
      </c>
      <c r="AD18" s="560"/>
      <c r="AE18" s="562">
        <f>'gioc. B (1)'!G54</f>
        <v>0</v>
      </c>
      <c r="AF18" s="563"/>
      <c r="AG18" s="566">
        <f>'gioc. B (1)'!G38</f>
        <v>0</v>
      </c>
      <c r="AH18" s="563"/>
      <c r="AI18" s="566">
        <f>'gioc. B (1)'!G46</f>
        <v>0</v>
      </c>
      <c r="AJ18" s="563"/>
      <c r="AK18" s="566">
        <f>'gioc. B (1)'!G62</f>
        <v>0</v>
      </c>
      <c r="AL18" s="577"/>
      <c r="AM18" s="549" t="str">
        <f>IF(U18&lt;=1%,"s.v.",IF(AO20="L",AH20,IF(AO20="P",(K20+AH20)/2,(K20+V20+AH20)/3)))</f>
        <v>s.v.</v>
      </c>
      <c r="AN18" s="550"/>
      <c r="AO18" s="551"/>
    </row>
    <row r="19" spans="1:41" ht="6" customHeight="1">
      <c r="A19" s="581"/>
      <c r="B19" s="582"/>
      <c r="C19" s="584"/>
      <c r="D19" s="565"/>
      <c r="E19" s="565"/>
      <c r="F19" s="565"/>
      <c r="G19" s="565"/>
      <c r="H19" s="586"/>
      <c r="I19" s="573"/>
      <c r="J19" s="574"/>
      <c r="K19" s="588"/>
      <c r="L19" s="569"/>
      <c r="M19" s="569"/>
      <c r="N19" s="569"/>
      <c r="O19" s="569"/>
      <c r="P19" s="569"/>
      <c r="Q19" s="569"/>
      <c r="R19" s="569"/>
      <c r="S19" s="569"/>
      <c r="T19" s="570"/>
      <c r="U19" s="623"/>
      <c r="V19" s="624"/>
      <c r="W19" s="598"/>
      <c r="X19" s="599"/>
      <c r="Y19" s="559"/>
      <c r="Z19" s="559"/>
      <c r="AA19" s="559"/>
      <c r="AB19" s="559"/>
      <c r="AC19" s="559"/>
      <c r="AD19" s="561"/>
      <c r="AE19" s="564"/>
      <c r="AF19" s="565"/>
      <c r="AG19" s="565"/>
      <c r="AH19" s="565"/>
      <c r="AI19" s="565"/>
      <c r="AJ19" s="565"/>
      <c r="AK19" s="565"/>
      <c r="AL19" s="578"/>
      <c r="AM19" s="552"/>
      <c r="AN19" s="553"/>
      <c r="AO19" s="554"/>
    </row>
    <row r="20" spans="1:41" ht="11.25" customHeight="1">
      <c r="A20" s="227"/>
      <c r="B20" s="228"/>
      <c r="C20" s="228"/>
      <c r="D20" s="228"/>
      <c r="E20" s="228"/>
      <c r="F20" s="228"/>
      <c r="G20" s="228"/>
      <c r="H20" s="228"/>
      <c r="I20" s="555">
        <f>A18-I18</f>
        <v>0</v>
      </c>
      <c r="J20" s="556"/>
      <c r="K20" s="557">
        <f>IF(I20&gt;=13,9,IF(I20&gt;=8,8,IF(I20&gt;=3,7,IF(I20&gt;=-2,6,IF(I20&gt;=-7,5,IF(I20&gt;=-12,4,IF(I20&gt;=-18,3,IF(I20&lt;-18,3))))))))</f>
        <v>6</v>
      </c>
      <c r="L20" s="557"/>
      <c r="M20" s="228"/>
      <c r="N20" s="228"/>
      <c r="O20" s="228"/>
      <c r="P20" s="228"/>
      <c r="Q20" s="228"/>
      <c r="R20" s="228"/>
      <c r="S20" s="228"/>
      <c r="T20" s="228"/>
      <c r="U20" s="228"/>
      <c r="V20" s="231">
        <f>IF(U18&gt;=16.67%,7.5,IF(U18&gt;=14%,7,IF(U18&gt;=12.5%,6.5,IF(U18&gt;=11.11%,6,IF(U18&gt;=10%,5.5,IF(U18&gt;=9.09%,5,IF(U18&gt;=8.33%,4.5,IF(U18&lt;8.33%,4.5))))))))</f>
        <v>4.5</v>
      </c>
      <c r="W20" s="228"/>
      <c r="X20" s="228"/>
      <c r="Y20" s="228"/>
      <c r="Z20" s="228"/>
      <c r="AA20" s="228"/>
      <c r="AB20" s="228"/>
      <c r="AC20" s="228"/>
      <c r="AD20" s="228"/>
      <c r="AE20" s="228"/>
      <c r="AF20" s="228">
        <f>COUNTIF(AE18:AL19,0)</f>
        <v>4</v>
      </c>
      <c r="AG20" s="228"/>
      <c r="AH20" s="229">
        <f>IF(AF20=4,0,SUM(AE18+AG18+AI18+AK18)/(4-AF20)*(10))</f>
        <v>0</v>
      </c>
      <c r="AI20" s="228"/>
      <c r="AJ20" s="228"/>
      <c r="AK20" s="228"/>
      <c r="AL20" s="228"/>
      <c r="AM20" s="228"/>
      <c r="AN20" s="228"/>
      <c r="AO20" s="230" t="str">
        <f>IF('Dati part'!A20="","-",'Dati part'!A20)</f>
        <v>-</v>
      </c>
    </row>
    <row r="21" spans="17:41" ht="12">
      <c r="Q21" s="220"/>
      <c r="X21" s="600">
        <f>'Dati part'!B21</f>
        <v>4</v>
      </c>
      <c r="Y21" s="601"/>
      <c r="Z21" s="601" t="str">
        <f>'Dati part'!C21</f>
        <v>NOME E COGNOME</v>
      </c>
      <c r="AA21" s="602"/>
      <c r="AB21" s="602"/>
      <c r="AC21" s="602"/>
      <c r="AD21" s="602"/>
      <c r="AE21" s="602"/>
      <c r="AF21" s="602"/>
      <c r="AG21" s="602"/>
      <c r="AH21" s="602"/>
      <c r="AI21" s="602"/>
      <c r="AJ21" s="603" t="str">
        <f>IF(AO26="P","palleggiatore",IF(AO26="S","schiacciatore",IF(AO26="O","opposto",IF(AO26="L","libero",IF(AO26="C","centrale",IF(AO26="-","ruolo"))))))</f>
        <v>ruolo</v>
      </c>
      <c r="AK21" s="604"/>
      <c r="AL21" s="604"/>
      <c r="AM21" s="604"/>
      <c r="AN21" s="604"/>
      <c r="AO21" s="605"/>
    </row>
    <row r="22" spans="1:41" ht="11.25" customHeight="1">
      <c r="A22" s="606" t="s">
        <v>173</v>
      </c>
      <c r="B22" s="607"/>
      <c r="C22" s="607"/>
      <c r="D22" s="607"/>
      <c r="E22" s="607"/>
      <c r="F22" s="607"/>
      <c r="G22" s="607"/>
      <c r="H22" s="608"/>
      <c r="I22" s="606" t="s">
        <v>176</v>
      </c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10"/>
      <c r="U22" s="611" t="s">
        <v>179</v>
      </c>
      <c r="V22" s="609"/>
      <c r="W22" s="609"/>
      <c r="X22" s="609"/>
      <c r="Y22" s="609"/>
      <c r="Z22" s="609"/>
      <c r="AA22" s="609"/>
      <c r="AB22" s="609"/>
      <c r="AC22" s="609"/>
      <c r="AD22" s="612"/>
      <c r="AE22" s="606" t="s">
        <v>177</v>
      </c>
      <c r="AF22" s="609"/>
      <c r="AG22" s="609"/>
      <c r="AH22" s="609"/>
      <c r="AI22" s="609"/>
      <c r="AJ22" s="609"/>
      <c r="AK22" s="609"/>
      <c r="AL22" s="610"/>
      <c r="AM22" s="611" t="s">
        <v>178</v>
      </c>
      <c r="AN22" s="613"/>
      <c r="AO22" s="614"/>
    </row>
    <row r="23" spans="1:41" ht="11.25" customHeight="1">
      <c r="A23" s="618" t="s">
        <v>93</v>
      </c>
      <c r="B23" s="619"/>
      <c r="C23" s="575" t="s">
        <v>170</v>
      </c>
      <c r="D23" s="575"/>
      <c r="E23" s="575" t="s">
        <v>171</v>
      </c>
      <c r="F23" s="575"/>
      <c r="G23" s="575" t="s">
        <v>172</v>
      </c>
      <c r="H23" s="589"/>
      <c r="I23" s="590" t="s">
        <v>93</v>
      </c>
      <c r="J23" s="575"/>
      <c r="K23" s="575" t="s">
        <v>170</v>
      </c>
      <c r="L23" s="575"/>
      <c r="M23" s="575" t="s">
        <v>171</v>
      </c>
      <c r="N23" s="575"/>
      <c r="O23" s="575" t="s">
        <v>174</v>
      </c>
      <c r="P23" s="575"/>
      <c r="Q23" s="575" t="s">
        <v>175</v>
      </c>
      <c r="R23" s="575"/>
      <c r="S23" s="575" t="s">
        <v>172</v>
      </c>
      <c r="T23" s="576"/>
      <c r="U23" s="591" t="s">
        <v>93</v>
      </c>
      <c r="V23" s="575"/>
      <c r="W23" s="575" t="s">
        <v>170</v>
      </c>
      <c r="X23" s="575"/>
      <c r="Y23" s="575" t="s">
        <v>171</v>
      </c>
      <c r="Z23" s="575"/>
      <c r="AA23" s="575" t="s">
        <v>174</v>
      </c>
      <c r="AB23" s="575"/>
      <c r="AC23" s="575" t="s">
        <v>175</v>
      </c>
      <c r="AD23" s="589"/>
      <c r="AE23" s="590" t="s">
        <v>170</v>
      </c>
      <c r="AF23" s="575"/>
      <c r="AG23" s="575" t="s">
        <v>171</v>
      </c>
      <c r="AH23" s="575"/>
      <c r="AI23" s="575" t="s">
        <v>174</v>
      </c>
      <c r="AJ23" s="575"/>
      <c r="AK23" s="575" t="s">
        <v>175</v>
      </c>
      <c r="AL23" s="576"/>
      <c r="AM23" s="615"/>
      <c r="AN23" s="616"/>
      <c r="AO23" s="617"/>
    </row>
    <row r="24" spans="1:41" ht="11.25" customHeight="1">
      <c r="A24" s="579">
        <f>C24+E24+G24</f>
        <v>0</v>
      </c>
      <c r="B24" s="580"/>
      <c r="C24" s="583">
        <f>'gioc. B (1)'!L56</f>
        <v>0</v>
      </c>
      <c r="D24" s="563"/>
      <c r="E24" s="563">
        <f>'gioc. B (1)'!L40</f>
        <v>0</v>
      </c>
      <c r="F24" s="563"/>
      <c r="G24" s="563">
        <f>SUM('Dati B'!AD79:AH79)</f>
        <v>0</v>
      </c>
      <c r="H24" s="585"/>
      <c r="I24" s="571">
        <f>K24+M24+O24+Q24+S24</f>
        <v>0</v>
      </c>
      <c r="J24" s="572"/>
      <c r="K24" s="587">
        <f>'gioc. B (1)'!L50</f>
        <v>0</v>
      </c>
      <c r="L24" s="567"/>
      <c r="M24" s="567">
        <f>'gioc. B (1)'!L34</f>
        <v>0</v>
      </c>
      <c r="N24" s="567"/>
      <c r="O24" s="567">
        <f>'gioc. B (1)'!L42</f>
        <v>0</v>
      </c>
      <c r="P24" s="567"/>
      <c r="Q24" s="567">
        <f>'gioc. B (1)'!L58</f>
        <v>0</v>
      </c>
      <c r="R24" s="567"/>
      <c r="S24" s="567">
        <f>SUM('Dati B'!AD78:AH78)</f>
        <v>0</v>
      </c>
      <c r="T24" s="568"/>
      <c r="U24" s="621">
        <f>IF('Dati B'!AI22=0,0%,'Dati B'!AC79/'Dati B'!AI22)</f>
        <v>0</v>
      </c>
      <c r="V24" s="622"/>
      <c r="W24" s="596" t="str">
        <f>IF('Dati B'!AI13=0,"0%",'Dati B'!AC70/'Dati B'!AI13)</f>
        <v>0%</v>
      </c>
      <c r="X24" s="597"/>
      <c r="Y24" s="558" t="str">
        <f>IF('Dati B'!AI5=0,"0%",'Dati B'!AC62/'Dati B'!AI5)</f>
        <v>0%</v>
      </c>
      <c r="Z24" s="558"/>
      <c r="AA24" s="558" t="str">
        <f>IF('Dati B'!AI9=0,"0%",'Dati B'!AC66/'Dati B'!AI9)</f>
        <v>0%</v>
      </c>
      <c r="AB24" s="558"/>
      <c r="AC24" s="558" t="str">
        <f>IF('Dati B'!AI17=0,"0%",'Dati B'!AC74/'Dati B'!AI17)</f>
        <v>0%</v>
      </c>
      <c r="AD24" s="560"/>
      <c r="AE24" s="562">
        <f>'gioc. B (1)'!O54</f>
        <v>0</v>
      </c>
      <c r="AF24" s="563"/>
      <c r="AG24" s="566">
        <f>'gioc. B (1)'!O38</f>
        <v>0</v>
      </c>
      <c r="AH24" s="563"/>
      <c r="AI24" s="566">
        <f>'gioc. B (1)'!O46</f>
        <v>0</v>
      </c>
      <c r="AJ24" s="563"/>
      <c r="AK24" s="566">
        <f>'gioc. B (1)'!O62</f>
        <v>0</v>
      </c>
      <c r="AL24" s="577"/>
      <c r="AM24" s="549" t="str">
        <f>IF(U24&lt;=1%,"s.v.",IF(AO26="L",AH26,IF(AO26="P",(K26+AH26)/2,(K26+V26+AH26)/3)))</f>
        <v>s.v.</v>
      </c>
      <c r="AN24" s="550"/>
      <c r="AO24" s="551"/>
    </row>
    <row r="25" spans="1:41" ht="6" customHeight="1">
      <c r="A25" s="581"/>
      <c r="B25" s="582"/>
      <c r="C25" s="584"/>
      <c r="D25" s="565"/>
      <c r="E25" s="565"/>
      <c r="F25" s="565"/>
      <c r="G25" s="565"/>
      <c r="H25" s="586"/>
      <c r="I25" s="573"/>
      <c r="J25" s="574"/>
      <c r="K25" s="588"/>
      <c r="L25" s="569"/>
      <c r="M25" s="569"/>
      <c r="N25" s="569"/>
      <c r="O25" s="569"/>
      <c r="P25" s="569"/>
      <c r="Q25" s="569"/>
      <c r="R25" s="569"/>
      <c r="S25" s="569"/>
      <c r="T25" s="570"/>
      <c r="U25" s="623"/>
      <c r="V25" s="624"/>
      <c r="W25" s="598"/>
      <c r="X25" s="599"/>
      <c r="Y25" s="559"/>
      <c r="Z25" s="559"/>
      <c r="AA25" s="559"/>
      <c r="AB25" s="559"/>
      <c r="AC25" s="559"/>
      <c r="AD25" s="561"/>
      <c r="AE25" s="564"/>
      <c r="AF25" s="565"/>
      <c r="AG25" s="565"/>
      <c r="AH25" s="565"/>
      <c r="AI25" s="565"/>
      <c r="AJ25" s="565"/>
      <c r="AK25" s="565"/>
      <c r="AL25" s="578"/>
      <c r="AM25" s="552"/>
      <c r="AN25" s="553"/>
      <c r="AO25" s="554"/>
    </row>
    <row r="26" spans="1:41" ht="11.25" customHeight="1">
      <c r="A26" s="227"/>
      <c r="B26" s="228"/>
      <c r="C26" s="228"/>
      <c r="D26" s="228"/>
      <c r="E26" s="228"/>
      <c r="F26" s="228"/>
      <c r="G26" s="228"/>
      <c r="H26" s="228"/>
      <c r="I26" s="555">
        <f>A24-I24</f>
        <v>0</v>
      </c>
      <c r="J26" s="556"/>
      <c r="K26" s="557">
        <f>IF(I26&gt;=13,9,IF(I26&gt;=8,8,IF(I26&gt;=3,7,IF(I26&gt;=-2,6,IF(I26&gt;=-7,5,IF(I26&gt;=-12,4,IF(I26&gt;=-18,3,IF(I26&lt;-18,3))))))))</f>
        <v>6</v>
      </c>
      <c r="L26" s="557"/>
      <c r="M26" s="228"/>
      <c r="N26" s="228"/>
      <c r="O26" s="228"/>
      <c r="P26" s="228"/>
      <c r="Q26" s="228"/>
      <c r="R26" s="228"/>
      <c r="S26" s="228"/>
      <c r="T26" s="228"/>
      <c r="U26" s="228"/>
      <c r="V26" s="231">
        <f>IF(U24&gt;=16.67%,7.5,IF(U24&gt;=14%,7,IF(U24&gt;=12.5%,6.5,IF(U24&gt;=11.11%,6,IF(U24&gt;=10%,5.5,IF(U24&gt;=9.09%,5,IF(U24&gt;=8.33%,4.5,IF(U24&lt;8.33%,4.5))))))))</f>
        <v>4.5</v>
      </c>
      <c r="W26" s="228"/>
      <c r="X26" s="228"/>
      <c r="Y26" s="228"/>
      <c r="Z26" s="228"/>
      <c r="AA26" s="228"/>
      <c r="AB26" s="228"/>
      <c r="AC26" s="228"/>
      <c r="AD26" s="228"/>
      <c r="AE26" s="228"/>
      <c r="AF26" s="228">
        <f>COUNTIF(AE24:AL25,0)</f>
        <v>4</v>
      </c>
      <c r="AG26" s="228"/>
      <c r="AH26" s="229">
        <f>IF(AF26=4,0,SUM(AE24+AG24+AI24+AK24)/(4-AF26)*(10))</f>
        <v>0</v>
      </c>
      <c r="AI26" s="228"/>
      <c r="AJ26" s="228"/>
      <c r="AK26" s="228"/>
      <c r="AL26" s="228"/>
      <c r="AM26" s="228"/>
      <c r="AN26" s="228"/>
      <c r="AO26" s="230" t="str">
        <f>IF('Dati part'!A21="","-",'Dati part'!A21)</f>
        <v>-</v>
      </c>
    </row>
    <row r="27" spans="17:41" ht="12">
      <c r="Q27" s="220"/>
      <c r="X27" s="600">
        <f>'Dati part'!B22</f>
        <v>5</v>
      </c>
      <c r="Y27" s="601"/>
      <c r="Z27" s="601" t="str">
        <f>'Dati part'!C22</f>
        <v>NOME E COGNOME</v>
      </c>
      <c r="AA27" s="602"/>
      <c r="AB27" s="602"/>
      <c r="AC27" s="602"/>
      <c r="AD27" s="602"/>
      <c r="AE27" s="602"/>
      <c r="AF27" s="602"/>
      <c r="AG27" s="602"/>
      <c r="AH27" s="602"/>
      <c r="AI27" s="602"/>
      <c r="AJ27" s="603" t="str">
        <f>IF(AO32="P","palleggiatore",IF(AO32="S","schiacciatore",IF(AO32="O","opposto",IF(AO32="L","libero",IF(AO32="C","centrale",IF(AO32="-","ruolo"))))))</f>
        <v>ruolo</v>
      </c>
      <c r="AK27" s="604"/>
      <c r="AL27" s="604"/>
      <c r="AM27" s="604"/>
      <c r="AN27" s="604"/>
      <c r="AO27" s="605"/>
    </row>
    <row r="28" spans="1:41" ht="11.25" customHeight="1">
      <c r="A28" s="606" t="s">
        <v>173</v>
      </c>
      <c r="B28" s="607"/>
      <c r="C28" s="607"/>
      <c r="D28" s="607"/>
      <c r="E28" s="607"/>
      <c r="F28" s="607"/>
      <c r="G28" s="607"/>
      <c r="H28" s="608"/>
      <c r="I28" s="606" t="s">
        <v>176</v>
      </c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10"/>
      <c r="U28" s="611" t="s">
        <v>179</v>
      </c>
      <c r="V28" s="609"/>
      <c r="W28" s="609"/>
      <c r="X28" s="609"/>
      <c r="Y28" s="609"/>
      <c r="Z28" s="609"/>
      <c r="AA28" s="609"/>
      <c r="AB28" s="609"/>
      <c r="AC28" s="609"/>
      <c r="AD28" s="612"/>
      <c r="AE28" s="606" t="s">
        <v>177</v>
      </c>
      <c r="AF28" s="609"/>
      <c r="AG28" s="609"/>
      <c r="AH28" s="609"/>
      <c r="AI28" s="609"/>
      <c r="AJ28" s="609"/>
      <c r="AK28" s="609"/>
      <c r="AL28" s="610"/>
      <c r="AM28" s="611" t="s">
        <v>178</v>
      </c>
      <c r="AN28" s="613"/>
      <c r="AO28" s="614"/>
    </row>
    <row r="29" spans="1:41" ht="11.25" customHeight="1">
      <c r="A29" s="618" t="s">
        <v>93</v>
      </c>
      <c r="B29" s="619"/>
      <c r="C29" s="575" t="s">
        <v>170</v>
      </c>
      <c r="D29" s="575"/>
      <c r="E29" s="575" t="s">
        <v>171</v>
      </c>
      <c r="F29" s="575"/>
      <c r="G29" s="575" t="s">
        <v>172</v>
      </c>
      <c r="H29" s="589"/>
      <c r="I29" s="590" t="s">
        <v>93</v>
      </c>
      <c r="J29" s="575"/>
      <c r="K29" s="575" t="s">
        <v>170</v>
      </c>
      <c r="L29" s="575"/>
      <c r="M29" s="575" t="s">
        <v>171</v>
      </c>
      <c r="N29" s="575"/>
      <c r="O29" s="575" t="s">
        <v>174</v>
      </c>
      <c r="P29" s="575"/>
      <c r="Q29" s="575" t="s">
        <v>175</v>
      </c>
      <c r="R29" s="575"/>
      <c r="S29" s="575" t="s">
        <v>172</v>
      </c>
      <c r="T29" s="576"/>
      <c r="U29" s="591" t="s">
        <v>93</v>
      </c>
      <c r="V29" s="575"/>
      <c r="W29" s="575" t="s">
        <v>170</v>
      </c>
      <c r="X29" s="575"/>
      <c r="Y29" s="575" t="s">
        <v>171</v>
      </c>
      <c r="Z29" s="575"/>
      <c r="AA29" s="575" t="s">
        <v>174</v>
      </c>
      <c r="AB29" s="575"/>
      <c r="AC29" s="575" t="s">
        <v>175</v>
      </c>
      <c r="AD29" s="589"/>
      <c r="AE29" s="590" t="s">
        <v>170</v>
      </c>
      <c r="AF29" s="575"/>
      <c r="AG29" s="575" t="s">
        <v>171</v>
      </c>
      <c r="AH29" s="575"/>
      <c r="AI29" s="575" t="s">
        <v>174</v>
      </c>
      <c r="AJ29" s="575"/>
      <c r="AK29" s="575" t="s">
        <v>175</v>
      </c>
      <c r="AL29" s="576"/>
      <c r="AM29" s="615"/>
      <c r="AN29" s="616"/>
      <c r="AO29" s="617"/>
    </row>
    <row r="30" spans="1:41" ht="11.25" customHeight="1">
      <c r="A30" s="579">
        <f>C30+E30+G30</f>
        <v>0</v>
      </c>
      <c r="B30" s="580"/>
      <c r="C30" s="583">
        <f>'gioc. B (2)'!D23</f>
        <v>0</v>
      </c>
      <c r="D30" s="563"/>
      <c r="E30" s="563">
        <f>'gioc. B (2)'!D7</f>
        <v>0</v>
      </c>
      <c r="F30" s="563"/>
      <c r="G30" s="563">
        <f>SUM('Dati B'!AD98:AH98)</f>
        <v>0</v>
      </c>
      <c r="H30" s="585"/>
      <c r="I30" s="571">
        <f>K30+M30+O30+Q30+S30</f>
        <v>0</v>
      </c>
      <c r="J30" s="572"/>
      <c r="K30" s="587">
        <f>'gioc. B (2)'!D17</f>
        <v>0</v>
      </c>
      <c r="L30" s="567"/>
      <c r="M30" s="567">
        <f>'gioc. B (2)'!D1</f>
        <v>0</v>
      </c>
      <c r="N30" s="567"/>
      <c r="O30" s="567">
        <f>'gioc. B (2)'!D9</f>
        <v>0</v>
      </c>
      <c r="P30" s="567"/>
      <c r="Q30" s="567">
        <f>'gioc. B (2)'!D25</f>
        <v>0</v>
      </c>
      <c r="R30" s="567"/>
      <c r="S30" s="567">
        <f>SUM('Dati B'!AD97:AH97)</f>
        <v>0</v>
      </c>
      <c r="T30" s="568"/>
      <c r="U30" s="621">
        <f>IF('Dati B'!AI22=0,0%,'Dati B'!AC98/'Dati B'!AI22)</f>
        <v>0</v>
      </c>
      <c r="V30" s="622"/>
      <c r="W30" s="596" t="str">
        <f>IF('Dati B'!AI13=0,"0%",'Dati B'!AC89/'Dati B'!AI13)</f>
        <v>0%</v>
      </c>
      <c r="X30" s="597"/>
      <c r="Y30" s="558" t="str">
        <f>IF('Dati B'!AI5=0,"0%",'Dati B'!AC81/'Dati B'!AI5)</f>
        <v>0%</v>
      </c>
      <c r="Z30" s="558"/>
      <c r="AA30" s="558" t="str">
        <f>IF('Dati B'!AI9=0,"0%",'Dati B'!AC85/'Dati B'!AI9)</f>
        <v>0%</v>
      </c>
      <c r="AB30" s="558"/>
      <c r="AC30" s="558" t="str">
        <f>IF('Dati B'!AI17=0,"0%",'Dati B'!AC93/'Dati B'!AI17)</f>
        <v>0%</v>
      </c>
      <c r="AD30" s="560"/>
      <c r="AE30" s="562">
        <f>'gioc. B (2)'!G21</f>
        <v>0</v>
      </c>
      <c r="AF30" s="563"/>
      <c r="AG30" s="566">
        <f>'gioc. B (2)'!G5</f>
        <v>0</v>
      </c>
      <c r="AH30" s="563"/>
      <c r="AI30" s="566">
        <f>'gioc. B (2)'!G13</f>
        <v>0</v>
      </c>
      <c r="AJ30" s="563"/>
      <c r="AK30" s="566">
        <f>'gioc. B (2)'!G29</f>
        <v>0</v>
      </c>
      <c r="AL30" s="577"/>
      <c r="AM30" s="549" t="str">
        <f>IF(U30&lt;=1%,"s.v.",IF(AO32="L",AH32,IF(AO32="P",(K32+AH32)/2,(K32+V32+AH32)/3)))</f>
        <v>s.v.</v>
      </c>
      <c r="AN30" s="550"/>
      <c r="AO30" s="551"/>
    </row>
    <row r="31" spans="1:41" ht="6" customHeight="1">
      <c r="A31" s="581"/>
      <c r="B31" s="582"/>
      <c r="C31" s="584"/>
      <c r="D31" s="565"/>
      <c r="E31" s="565"/>
      <c r="F31" s="565"/>
      <c r="G31" s="565"/>
      <c r="H31" s="586"/>
      <c r="I31" s="573"/>
      <c r="J31" s="574"/>
      <c r="K31" s="588"/>
      <c r="L31" s="569"/>
      <c r="M31" s="569"/>
      <c r="N31" s="569"/>
      <c r="O31" s="569"/>
      <c r="P31" s="569"/>
      <c r="Q31" s="569"/>
      <c r="R31" s="569"/>
      <c r="S31" s="569"/>
      <c r="T31" s="570"/>
      <c r="U31" s="623"/>
      <c r="V31" s="624"/>
      <c r="W31" s="598"/>
      <c r="X31" s="599"/>
      <c r="Y31" s="559"/>
      <c r="Z31" s="559"/>
      <c r="AA31" s="559"/>
      <c r="AB31" s="559"/>
      <c r="AC31" s="559"/>
      <c r="AD31" s="561"/>
      <c r="AE31" s="564"/>
      <c r="AF31" s="565"/>
      <c r="AG31" s="565"/>
      <c r="AH31" s="565"/>
      <c r="AI31" s="565"/>
      <c r="AJ31" s="565"/>
      <c r="AK31" s="565"/>
      <c r="AL31" s="578"/>
      <c r="AM31" s="552"/>
      <c r="AN31" s="553"/>
      <c r="AO31" s="554"/>
    </row>
    <row r="32" spans="1:41" ht="11.25" customHeight="1">
      <c r="A32" s="227"/>
      <c r="B32" s="228"/>
      <c r="C32" s="228"/>
      <c r="D32" s="228"/>
      <c r="E32" s="228"/>
      <c r="F32" s="228"/>
      <c r="G32" s="228"/>
      <c r="H32" s="228"/>
      <c r="I32" s="555">
        <f>A30-I30</f>
        <v>0</v>
      </c>
      <c r="J32" s="556"/>
      <c r="K32" s="557">
        <f>IF(I32&gt;=13,9,IF(I32&gt;=8,8,IF(I32&gt;=3,7,IF(I32&gt;=-2,6,IF(I32&gt;=-7,5,IF(I32&gt;=-12,4,IF(I32&gt;=-18,3,IF(I32&lt;-18,3))))))))</f>
        <v>6</v>
      </c>
      <c r="L32" s="557"/>
      <c r="M32" s="228"/>
      <c r="N32" s="228"/>
      <c r="O32" s="228"/>
      <c r="P32" s="228"/>
      <c r="Q32" s="228"/>
      <c r="R32" s="228"/>
      <c r="S32" s="228"/>
      <c r="T32" s="228"/>
      <c r="U32" s="228"/>
      <c r="V32" s="231">
        <f>IF(U30&gt;=16.67%,7.5,IF(U30&gt;=14%,7,IF(U30&gt;=12.5%,6.5,IF(U30&gt;=11.11%,6,IF(U30&gt;=10%,5.5,IF(U30&gt;=9.09%,5,IF(U30&gt;=8.33%,4.5,IF(U30&lt;8.33%,4.5))))))))</f>
        <v>4.5</v>
      </c>
      <c r="W32" s="228"/>
      <c r="X32" s="228"/>
      <c r="Y32" s="228"/>
      <c r="Z32" s="228"/>
      <c r="AA32" s="228"/>
      <c r="AB32" s="228"/>
      <c r="AC32" s="228"/>
      <c r="AD32" s="228"/>
      <c r="AE32" s="228"/>
      <c r="AF32" s="228">
        <f>COUNTIF(AE30:AL31,0)</f>
        <v>4</v>
      </c>
      <c r="AG32" s="228"/>
      <c r="AH32" s="229">
        <f>IF(AF32=4,0,SUM(AE30+AG30+AI30+AK30)/(4-AF32)*(10))</f>
        <v>0</v>
      </c>
      <c r="AI32" s="228"/>
      <c r="AJ32" s="228"/>
      <c r="AK32" s="228"/>
      <c r="AL32" s="228"/>
      <c r="AM32" s="228"/>
      <c r="AN32" s="228"/>
      <c r="AO32" s="230" t="str">
        <f>IF('Dati part'!A22="","-",'Dati part'!A22)</f>
        <v>-</v>
      </c>
    </row>
    <row r="33" spans="17:41" ht="12">
      <c r="Q33" s="220"/>
      <c r="X33" s="600">
        <f>'Dati part'!B23</f>
        <v>6</v>
      </c>
      <c r="Y33" s="601"/>
      <c r="Z33" s="601" t="str">
        <f>'Dati part'!C23</f>
        <v>NOME E COGNOME</v>
      </c>
      <c r="AA33" s="602"/>
      <c r="AB33" s="602"/>
      <c r="AC33" s="602"/>
      <c r="AD33" s="602"/>
      <c r="AE33" s="602"/>
      <c r="AF33" s="602"/>
      <c r="AG33" s="602"/>
      <c r="AH33" s="602"/>
      <c r="AI33" s="602"/>
      <c r="AJ33" s="603" t="str">
        <f>IF(AO38="P","palleggiatore",IF(AO38="S","schiacciatore",IF(AO38="O","opposto",IF(AO38="L","libero",IF(AO38="C","centrale",IF(AO38="-","ruolo"))))))</f>
        <v>ruolo</v>
      </c>
      <c r="AK33" s="604"/>
      <c r="AL33" s="604"/>
      <c r="AM33" s="604"/>
      <c r="AN33" s="604"/>
      <c r="AO33" s="605"/>
    </row>
    <row r="34" spans="1:41" ht="11.25" customHeight="1">
      <c r="A34" s="606" t="s">
        <v>173</v>
      </c>
      <c r="B34" s="607"/>
      <c r="C34" s="607"/>
      <c r="D34" s="607"/>
      <c r="E34" s="607"/>
      <c r="F34" s="607"/>
      <c r="G34" s="607"/>
      <c r="H34" s="608"/>
      <c r="I34" s="606" t="s">
        <v>176</v>
      </c>
      <c r="J34" s="609"/>
      <c r="K34" s="609"/>
      <c r="L34" s="609"/>
      <c r="M34" s="609"/>
      <c r="N34" s="609"/>
      <c r="O34" s="609"/>
      <c r="P34" s="609"/>
      <c r="Q34" s="609"/>
      <c r="R34" s="609"/>
      <c r="S34" s="609"/>
      <c r="T34" s="610"/>
      <c r="U34" s="611" t="s">
        <v>179</v>
      </c>
      <c r="V34" s="609"/>
      <c r="W34" s="609"/>
      <c r="X34" s="609"/>
      <c r="Y34" s="609"/>
      <c r="Z34" s="609"/>
      <c r="AA34" s="609"/>
      <c r="AB34" s="609"/>
      <c r="AC34" s="609"/>
      <c r="AD34" s="612"/>
      <c r="AE34" s="606" t="s">
        <v>177</v>
      </c>
      <c r="AF34" s="609"/>
      <c r="AG34" s="609"/>
      <c r="AH34" s="609"/>
      <c r="AI34" s="609"/>
      <c r="AJ34" s="609"/>
      <c r="AK34" s="609"/>
      <c r="AL34" s="610"/>
      <c r="AM34" s="611" t="s">
        <v>178</v>
      </c>
      <c r="AN34" s="613"/>
      <c r="AO34" s="614"/>
    </row>
    <row r="35" spans="1:41" ht="11.25" customHeight="1">
      <c r="A35" s="618" t="s">
        <v>93</v>
      </c>
      <c r="B35" s="619"/>
      <c r="C35" s="575" t="s">
        <v>170</v>
      </c>
      <c r="D35" s="575"/>
      <c r="E35" s="575" t="s">
        <v>171</v>
      </c>
      <c r="F35" s="575"/>
      <c r="G35" s="575" t="s">
        <v>172</v>
      </c>
      <c r="H35" s="589"/>
      <c r="I35" s="590" t="s">
        <v>93</v>
      </c>
      <c r="J35" s="575"/>
      <c r="K35" s="575" t="s">
        <v>170</v>
      </c>
      <c r="L35" s="575"/>
      <c r="M35" s="575" t="s">
        <v>171</v>
      </c>
      <c r="N35" s="575"/>
      <c r="O35" s="575" t="s">
        <v>174</v>
      </c>
      <c r="P35" s="575"/>
      <c r="Q35" s="575" t="s">
        <v>175</v>
      </c>
      <c r="R35" s="575"/>
      <c r="S35" s="575" t="s">
        <v>172</v>
      </c>
      <c r="T35" s="576"/>
      <c r="U35" s="591" t="s">
        <v>93</v>
      </c>
      <c r="V35" s="575"/>
      <c r="W35" s="575" t="s">
        <v>170</v>
      </c>
      <c r="X35" s="575"/>
      <c r="Y35" s="575" t="s">
        <v>171</v>
      </c>
      <c r="Z35" s="575"/>
      <c r="AA35" s="575" t="s">
        <v>174</v>
      </c>
      <c r="AB35" s="575"/>
      <c r="AC35" s="575" t="s">
        <v>175</v>
      </c>
      <c r="AD35" s="589"/>
      <c r="AE35" s="590" t="s">
        <v>170</v>
      </c>
      <c r="AF35" s="575"/>
      <c r="AG35" s="575" t="s">
        <v>171</v>
      </c>
      <c r="AH35" s="575"/>
      <c r="AI35" s="575" t="s">
        <v>174</v>
      </c>
      <c r="AJ35" s="575"/>
      <c r="AK35" s="575" t="s">
        <v>175</v>
      </c>
      <c r="AL35" s="576"/>
      <c r="AM35" s="615"/>
      <c r="AN35" s="616"/>
      <c r="AO35" s="617"/>
    </row>
    <row r="36" spans="1:41" ht="11.25" customHeight="1">
      <c r="A36" s="579">
        <f>C36+E36+G36</f>
        <v>0</v>
      </c>
      <c r="B36" s="580"/>
      <c r="C36" s="583">
        <f>'gioc. B (2)'!L23</f>
        <v>0</v>
      </c>
      <c r="D36" s="563"/>
      <c r="E36" s="563">
        <f>'gioc. B (2)'!L7</f>
        <v>0</v>
      </c>
      <c r="F36" s="563"/>
      <c r="G36" s="563">
        <f>SUM('Dati B'!AD117:AH117)</f>
        <v>0</v>
      </c>
      <c r="H36" s="585"/>
      <c r="I36" s="571">
        <f>K36+M36+O36+Q36+S36</f>
        <v>0</v>
      </c>
      <c r="J36" s="572"/>
      <c r="K36" s="587">
        <f>'gioc. B (2)'!L17</f>
        <v>0</v>
      </c>
      <c r="L36" s="567"/>
      <c r="M36" s="567">
        <f>'gioc. B (2)'!L1</f>
        <v>0</v>
      </c>
      <c r="N36" s="567"/>
      <c r="O36" s="567">
        <f>'gioc. B (2)'!L9</f>
        <v>0</v>
      </c>
      <c r="P36" s="567"/>
      <c r="Q36" s="567">
        <f>'gioc. B (2)'!L25</f>
        <v>0</v>
      </c>
      <c r="R36" s="567"/>
      <c r="S36" s="567">
        <f>SUM('Dati B'!AD116:AH116)</f>
        <v>0</v>
      </c>
      <c r="T36" s="568"/>
      <c r="U36" s="621">
        <f>IF('Dati B'!AI22=0,0%,'Dati B'!AC117/'Dati B'!AI22)</f>
        <v>0</v>
      </c>
      <c r="V36" s="622"/>
      <c r="W36" s="596" t="str">
        <f>IF('Dati B'!AI13=0,"0%",'Dati B'!AC108/'Dati B'!AI13)</f>
        <v>0%</v>
      </c>
      <c r="X36" s="597"/>
      <c r="Y36" s="558" t="str">
        <f>IF('Dati B'!AI5=0,"0%",'Dati B'!AC100/'Dati B'!AI5)</f>
        <v>0%</v>
      </c>
      <c r="Z36" s="558"/>
      <c r="AA36" s="558" t="str">
        <f>IF('Dati B'!AI9=0,"0%",'Dati B'!AC104/'Dati B'!AI9)</f>
        <v>0%</v>
      </c>
      <c r="AB36" s="558"/>
      <c r="AC36" s="558" t="str">
        <f>IF('Dati B'!AI17=0,"0%",'Dati B'!AC112/'Dati B'!AI17)</f>
        <v>0%</v>
      </c>
      <c r="AD36" s="560"/>
      <c r="AE36" s="562">
        <f>'gioc. B (2)'!O21</f>
        <v>0</v>
      </c>
      <c r="AF36" s="563"/>
      <c r="AG36" s="566">
        <f>'gioc. B (2)'!O5</f>
        <v>0</v>
      </c>
      <c r="AH36" s="563"/>
      <c r="AI36" s="566">
        <f>'gioc. B (2)'!O13</f>
        <v>0</v>
      </c>
      <c r="AJ36" s="563"/>
      <c r="AK36" s="566">
        <f>'gioc. B (2)'!O29</f>
        <v>0</v>
      </c>
      <c r="AL36" s="577"/>
      <c r="AM36" s="549" t="str">
        <f>IF(U36&lt;=1%,"s.v.",IF(AO38="L",AH38,IF(AO38="P",(K38+AH38)/2,(K38+V38+AH38)/3)))</f>
        <v>s.v.</v>
      </c>
      <c r="AN36" s="550"/>
      <c r="AO36" s="551"/>
    </row>
    <row r="37" spans="1:41" ht="6" customHeight="1">
      <c r="A37" s="581"/>
      <c r="B37" s="582"/>
      <c r="C37" s="584"/>
      <c r="D37" s="565"/>
      <c r="E37" s="565"/>
      <c r="F37" s="565"/>
      <c r="G37" s="565"/>
      <c r="H37" s="586"/>
      <c r="I37" s="573"/>
      <c r="J37" s="574"/>
      <c r="K37" s="588"/>
      <c r="L37" s="569"/>
      <c r="M37" s="569"/>
      <c r="N37" s="569"/>
      <c r="O37" s="569"/>
      <c r="P37" s="569"/>
      <c r="Q37" s="569"/>
      <c r="R37" s="569"/>
      <c r="S37" s="569"/>
      <c r="T37" s="570"/>
      <c r="U37" s="623"/>
      <c r="V37" s="624"/>
      <c r="W37" s="598"/>
      <c r="X37" s="599"/>
      <c r="Y37" s="559"/>
      <c r="Z37" s="559"/>
      <c r="AA37" s="559"/>
      <c r="AB37" s="559"/>
      <c r="AC37" s="559"/>
      <c r="AD37" s="561"/>
      <c r="AE37" s="564"/>
      <c r="AF37" s="565"/>
      <c r="AG37" s="565"/>
      <c r="AH37" s="565"/>
      <c r="AI37" s="565"/>
      <c r="AJ37" s="565"/>
      <c r="AK37" s="565"/>
      <c r="AL37" s="578"/>
      <c r="AM37" s="552"/>
      <c r="AN37" s="553"/>
      <c r="AO37" s="554"/>
    </row>
    <row r="38" spans="1:41" ht="11.25" customHeight="1">
      <c r="A38" s="227"/>
      <c r="B38" s="228"/>
      <c r="C38" s="228"/>
      <c r="D38" s="228"/>
      <c r="E38" s="228"/>
      <c r="F38" s="228"/>
      <c r="G38" s="228"/>
      <c r="H38" s="228"/>
      <c r="I38" s="555">
        <f>A36-I36</f>
        <v>0</v>
      </c>
      <c r="J38" s="556"/>
      <c r="K38" s="557">
        <f>IF(I38&gt;=13,9,IF(I38&gt;=8,8,IF(I38&gt;=3,7,IF(I38&gt;=-2,6,IF(I38&gt;=-7,5,IF(I38&gt;=-12,4,IF(I38&gt;=-18,3,IF(I38&lt;-18,3))))))))</f>
        <v>6</v>
      </c>
      <c r="L38" s="557"/>
      <c r="M38" s="228"/>
      <c r="N38" s="228"/>
      <c r="O38" s="228"/>
      <c r="P38" s="228"/>
      <c r="Q38" s="228"/>
      <c r="R38" s="228"/>
      <c r="S38" s="228"/>
      <c r="T38" s="228"/>
      <c r="U38" s="228"/>
      <c r="V38" s="231">
        <f>IF(U36&gt;=16.67%,7.5,IF(U36&gt;=14%,7,IF(U36&gt;=12.5%,6.5,IF(U36&gt;=11.11%,6,IF(U36&gt;=10%,5.5,IF(U36&gt;=9.09%,5,IF(U36&gt;=8.33%,4.5,IF(U36&lt;8.33%,4.5))))))))</f>
        <v>4.5</v>
      </c>
      <c r="W38" s="228"/>
      <c r="X38" s="228"/>
      <c r="Y38" s="228"/>
      <c r="Z38" s="228"/>
      <c r="AA38" s="228"/>
      <c r="AB38" s="228"/>
      <c r="AC38" s="228"/>
      <c r="AD38" s="228"/>
      <c r="AE38" s="228"/>
      <c r="AF38" s="228">
        <f>COUNTIF(AE36:AL37,0)</f>
        <v>4</v>
      </c>
      <c r="AG38" s="228"/>
      <c r="AH38" s="229">
        <f>IF(AF38=4,0,SUM(AE36+AG36+AI36+AK36)/(4-AF38)*(10))</f>
        <v>0</v>
      </c>
      <c r="AI38" s="228"/>
      <c r="AJ38" s="228"/>
      <c r="AK38" s="228"/>
      <c r="AL38" s="228"/>
      <c r="AM38" s="228"/>
      <c r="AN38" s="228"/>
      <c r="AO38" s="230" t="str">
        <f>IF('Dati part'!A23="","-",'Dati part'!A23)</f>
        <v>-</v>
      </c>
    </row>
    <row r="39" spans="17:41" ht="12">
      <c r="Q39" s="220"/>
      <c r="X39" s="600">
        <f>'Dati part'!B24</f>
        <v>0</v>
      </c>
      <c r="Y39" s="601"/>
      <c r="Z39" s="601" t="str">
        <f>'Dati part'!C24</f>
        <v>NOME E COGNOME</v>
      </c>
      <c r="AA39" s="602"/>
      <c r="AB39" s="602"/>
      <c r="AC39" s="602"/>
      <c r="AD39" s="602"/>
      <c r="AE39" s="602"/>
      <c r="AF39" s="602"/>
      <c r="AG39" s="602"/>
      <c r="AH39" s="602"/>
      <c r="AI39" s="602"/>
      <c r="AJ39" s="603" t="str">
        <f>IF(AO44="P","palleggiatore",IF(AO44="S","schiacciatore",IF(AO44="O","opposto",IF(AO44="L","libero",IF(AO44="C","centrale",IF(AO44="-","ruolo"))))))</f>
        <v>ruolo</v>
      </c>
      <c r="AK39" s="604"/>
      <c r="AL39" s="604"/>
      <c r="AM39" s="604"/>
      <c r="AN39" s="604"/>
      <c r="AO39" s="605"/>
    </row>
    <row r="40" spans="1:41" ht="11.25" customHeight="1">
      <c r="A40" s="606" t="s">
        <v>173</v>
      </c>
      <c r="B40" s="607"/>
      <c r="C40" s="607"/>
      <c r="D40" s="607"/>
      <c r="E40" s="607"/>
      <c r="F40" s="607"/>
      <c r="G40" s="607"/>
      <c r="H40" s="608"/>
      <c r="I40" s="606" t="s">
        <v>176</v>
      </c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10"/>
      <c r="U40" s="611" t="s">
        <v>179</v>
      </c>
      <c r="V40" s="609"/>
      <c r="W40" s="609"/>
      <c r="X40" s="609"/>
      <c r="Y40" s="609"/>
      <c r="Z40" s="609"/>
      <c r="AA40" s="609"/>
      <c r="AB40" s="609"/>
      <c r="AC40" s="609"/>
      <c r="AD40" s="612"/>
      <c r="AE40" s="606" t="s">
        <v>177</v>
      </c>
      <c r="AF40" s="609"/>
      <c r="AG40" s="609"/>
      <c r="AH40" s="609"/>
      <c r="AI40" s="609"/>
      <c r="AJ40" s="609"/>
      <c r="AK40" s="609"/>
      <c r="AL40" s="610"/>
      <c r="AM40" s="611" t="s">
        <v>178</v>
      </c>
      <c r="AN40" s="613"/>
      <c r="AO40" s="614"/>
    </row>
    <row r="41" spans="1:41" ht="11.25" customHeight="1">
      <c r="A41" s="618" t="s">
        <v>93</v>
      </c>
      <c r="B41" s="619"/>
      <c r="C41" s="575" t="s">
        <v>170</v>
      </c>
      <c r="D41" s="575"/>
      <c r="E41" s="575" t="s">
        <v>171</v>
      </c>
      <c r="F41" s="575"/>
      <c r="G41" s="575" t="s">
        <v>172</v>
      </c>
      <c r="H41" s="589"/>
      <c r="I41" s="590" t="s">
        <v>93</v>
      </c>
      <c r="J41" s="575"/>
      <c r="K41" s="575" t="s">
        <v>170</v>
      </c>
      <c r="L41" s="575"/>
      <c r="M41" s="575" t="s">
        <v>171</v>
      </c>
      <c r="N41" s="575"/>
      <c r="O41" s="575" t="s">
        <v>174</v>
      </c>
      <c r="P41" s="575"/>
      <c r="Q41" s="575" t="s">
        <v>175</v>
      </c>
      <c r="R41" s="575"/>
      <c r="S41" s="575" t="s">
        <v>172</v>
      </c>
      <c r="T41" s="576"/>
      <c r="U41" s="591" t="s">
        <v>93</v>
      </c>
      <c r="V41" s="575"/>
      <c r="W41" s="575" t="s">
        <v>170</v>
      </c>
      <c r="X41" s="575"/>
      <c r="Y41" s="575" t="s">
        <v>171</v>
      </c>
      <c r="Z41" s="575"/>
      <c r="AA41" s="575" t="s">
        <v>174</v>
      </c>
      <c r="AB41" s="575"/>
      <c r="AC41" s="575" t="s">
        <v>175</v>
      </c>
      <c r="AD41" s="589"/>
      <c r="AE41" s="590" t="s">
        <v>170</v>
      </c>
      <c r="AF41" s="575"/>
      <c r="AG41" s="575" t="s">
        <v>171</v>
      </c>
      <c r="AH41" s="575"/>
      <c r="AI41" s="575" t="s">
        <v>174</v>
      </c>
      <c r="AJ41" s="575"/>
      <c r="AK41" s="575" t="s">
        <v>175</v>
      </c>
      <c r="AL41" s="576"/>
      <c r="AM41" s="615"/>
      <c r="AN41" s="616"/>
      <c r="AO41" s="617"/>
    </row>
    <row r="42" spans="1:41" ht="11.25" customHeight="1">
      <c r="A42" s="579">
        <f>C42+E42+G42</f>
        <v>0</v>
      </c>
      <c r="B42" s="580"/>
      <c r="C42" s="583">
        <f>'gioc. B (2)'!D56</f>
        <v>0</v>
      </c>
      <c r="D42" s="563"/>
      <c r="E42" s="563">
        <f>'gioc. B (2)'!D40</f>
        <v>0</v>
      </c>
      <c r="F42" s="563"/>
      <c r="G42" s="563">
        <f>SUM('Dati B'!AD136:AH136)</f>
        <v>0</v>
      </c>
      <c r="H42" s="585"/>
      <c r="I42" s="571">
        <f>K42+M42+O42+Q42+S42</f>
        <v>0</v>
      </c>
      <c r="J42" s="572"/>
      <c r="K42" s="587">
        <f>'gioc. B (2)'!D50</f>
        <v>0</v>
      </c>
      <c r="L42" s="567"/>
      <c r="M42" s="567">
        <f>'gioc. B (2)'!D34</f>
        <v>0</v>
      </c>
      <c r="N42" s="567"/>
      <c r="O42" s="567">
        <f>'gioc. B (2)'!D42</f>
        <v>0</v>
      </c>
      <c r="P42" s="567"/>
      <c r="Q42" s="567">
        <f>'gioc. B (2)'!D58</f>
        <v>0</v>
      </c>
      <c r="R42" s="567"/>
      <c r="S42" s="567">
        <f>SUM('Dati B'!AD135:AH135)</f>
        <v>0</v>
      </c>
      <c r="T42" s="568"/>
      <c r="U42" s="621">
        <f>IF('Dati B'!AI22=0,0%,'Dati B'!AC136/'Dati B'!AI22)</f>
        <v>0</v>
      </c>
      <c r="V42" s="622"/>
      <c r="W42" s="596" t="str">
        <f>IF('Dati B'!AI13=0,"0%",'Dati B'!AC127/'Dati B'!AI13)</f>
        <v>0%</v>
      </c>
      <c r="X42" s="597"/>
      <c r="Y42" s="558" t="str">
        <f>IF('Dati B'!AI5=0,"0%",'Dati B'!AC119/'Dati B'!AI5)</f>
        <v>0%</v>
      </c>
      <c r="Z42" s="558"/>
      <c r="AA42" s="558" t="str">
        <f>IF('Dati B'!AI9=0,"0%",'Dati B'!AC123/'Dati B'!AI9)</f>
        <v>0%</v>
      </c>
      <c r="AB42" s="558"/>
      <c r="AC42" s="558" t="str">
        <f>IF('Dati B'!AI17=0,"0%",'Dati B'!AC131/'Dati B'!AI17)</f>
        <v>0%</v>
      </c>
      <c r="AD42" s="560"/>
      <c r="AE42" s="562">
        <f>'gioc. B (2)'!G54</f>
        <v>0</v>
      </c>
      <c r="AF42" s="563"/>
      <c r="AG42" s="566">
        <f>'gioc. B (2)'!G38</f>
        <v>0</v>
      </c>
      <c r="AH42" s="563"/>
      <c r="AI42" s="566">
        <f>'gioc. B (2)'!G46</f>
        <v>0</v>
      </c>
      <c r="AJ42" s="563"/>
      <c r="AK42" s="566">
        <f>'gioc. B (2)'!G62</f>
        <v>0</v>
      </c>
      <c r="AL42" s="577"/>
      <c r="AM42" s="549" t="str">
        <f>IF(U42&lt;=1%,"s.v.",IF(AO44="L",AH44,IF(AO44="P",(K44+AH44)/2,(K44+V44+AH44)/3)))</f>
        <v>s.v.</v>
      </c>
      <c r="AN42" s="550"/>
      <c r="AO42" s="551"/>
    </row>
    <row r="43" spans="1:41" ht="6" customHeight="1">
      <c r="A43" s="581"/>
      <c r="B43" s="582"/>
      <c r="C43" s="584"/>
      <c r="D43" s="565"/>
      <c r="E43" s="565"/>
      <c r="F43" s="565"/>
      <c r="G43" s="565"/>
      <c r="H43" s="586"/>
      <c r="I43" s="573"/>
      <c r="J43" s="574"/>
      <c r="K43" s="588"/>
      <c r="L43" s="569"/>
      <c r="M43" s="569"/>
      <c r="N43" s="569"/>
      <c r="O43" s="569"/>
      <c r="P43" s="569"/>
      <c r="Q43" s="569"/>
      <c r="R43" s="569"/>
      <c r="S43" s="569"/>
      <c r="T43" s="570"/>
      <c r="U43" s="623"/>
      <c r="V43" s="624"/>
      <c r="W43" s="598"/>
      <c r="X43" s="599"/>
      <c r="Y43" s="559"/>
      <c r="Z43" s="559"/>
      <c r="AA43" s="559"/>
      <c r="AB43" s="559"/>
      <c r="AC43" s="559"/>
      <c r="AD43" s="561"/>
      <c r="AE43" s="564"/>
      <c r="AF43" s="565"/>
      <c r="AG43" s="565"/>
      <c r="AH43" s="565"/>
      <c r="AI43" s="565"/>
      <c r="AJ43" s="565"/>
      <c r="AK43" s="565"/>
      <c r="AL43" s="578"/>
      <c r="AM43" s="552"/>
      <c r="AN43" s="553"/>
      <c r="AO43" s="554"/>
    </row>
    <row r="44" spans="1:41" ht="11.25" customHeight="1">
      <c r="A44" s="227"/>
      <c r="B44" s="228"/>
      <c r="C44" s="228"/>
      <c r="D44" s="228"/>
      <c r="E44" s="228"/>
      <c r="F44" s="228"/>
      <c r="G44" s="228"/>
      <c r="H44" s="228"/>
      <c r="I44" s="555">
        <f>A42-I42</f>
        <v>0</v>
      </c>
      <c r="J44" s="556"/>
      <c r="K44" s="557">
        <f>IF(I44&gt;=13,9,IF(I44&gt;=8,8,IF(I44&gt;=3,7,IF(I44&gt;=-2,6,IF(I44&gt;=-7,5,IF(I44&gt;=-12,4,IF(I44&gt;=-18,3,IF(I44&lt;-18,3))))))))</f>
        <v>6</v>
      </c>
      <c r="L44" s="557"/>
      <c r="M44" s="228"/>
      <c r="N44" s="228"/>
      <c r="O44" s="228"/>
      <c r="P44" s="228"/>
      <c r="Q44" s="228"/>
      <c r="R44" s="228"/>
      <c r="S44" s="228"/>
      <c r="T44" s="228"/>
      <c r="U44" s="228"/>
      <c r="V44" s="231">
        <f>IF(U42&gt;=16.67%,7.5,IF(U42&gt;=14%,7,IF(U42&gt;=12.5%,6.5,IF(U42&gt;=11.11%,6,IF(U42&gt;=10%,5.5,IF(U42&gt;=9.09%,5,IF(U42&gt;=8.33%,4.5,IF(U42&lt;8.33%,4.5))))))))</f>
        <v>4.5</v>
      </c>
      <c r="W44" s="228"/>
      <c r="X44" s="228"/>
      <c r="Y44" s="228"/>
      <c r="Z44" s="228"/>
      <c r="AA44" s="228"/>
      <c r="AB44" s="228"/>
      <c r="AC44" s="228"/>
      <c r="AD44" s="228"/>
      <c r="AE44" s="228"/>
      <c r="AF44" s="228">
        <f>COUNTIF(AE42:AL43,0)</f>
        <v>4</v>
      </c>
      <c r="AG44" s="228"/>
      <c r="AH44" s="229">
        <f>IF(AF44=4,0,SUM(AE42+AG42+AI42+AK42)/(4-AF44)*(10))</f>
        <v>0</v>
      </c>
      <c r="AI44" s="228"/>
      <c r="AJ44" s="228"/>
      <c r="AK44" s="228"/>
      <c r="AL44" s="228"/>
      <c r="AM44" s="228"/>
      <c r="AN44" s="228"/>
      <c r="AO44" s="230" t="str">
        <f>IF('Dati part'!A24="","-",'Dati part'!A24)</f>
        <v>-</v>
      </c>
    </row>
    <row r="45" spans="17:41" ht="12">
      <c r="Q45" s="220"/>
      <c r="X45" s="600">
        <f>'Dati part'!B25</f>
        <v>0</v>
      </c>
      <c r="Y45" s="601"/>
      <c r="Z45" s="601" t="str">
        <f>'Dati part'!C25</f>
        <v>NOME E COGNOME</v>
      </c>
      <c r="AA45" s="602"/>
      <c r="AB45" s="602"/>
      <c r="AC45" s="602"/>
      <c r="AD45" s="602"/>
      <c r="AE45" s="602"/>
      <c r="AF45" s="602"/>
      <c r="AG45" s="602"/>
      <c r="AH45" s="602"/>
      <c r="AI45" s="602"/>
      <c r="AJ45" s="603" t="str">
        <f>IF(AO50="P","palleggiatore",IF(AO50="S","schiacciatore",IF(AO50="O","opposto",IF(AO50="L","libero",IF(AO50="C","centrale",IF(AO50="-","ruolo"))))))</f>
        <v>ruolo</v>
      </c>
      <c r="AK45" s="604"/>
      <c r="AL45" s="604"/>
      <c r="AM45" s="604"/>
      <c r="AN45" s="604"/>
      <c r="AO45" s="605"/>
    </row>
    <row r="46" spans="1:41" ht="11.25" customHeight="1">
      <c r="A46" s="606" t="s">
        <v>173</v>
      </c>
      <c r="B46" s="607"/>
      <c r="C46" s="607"/>
      <c r="D46" s="607"/>
      <c r="E46" s="607"/>
      <c r="F46" s="607"/>
      <c r="G46" s="607"/>
      <c r="H46" s="608"/>
      <c r="I46" s="606" t="s">
        <v>176</v>
      </c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10"/>
      <c r="U46" s="611" t="s">
        <v>179</v>
      </c>
      <c r="V46" s="609"/>
      <c r="W46" s="609"/>
      <c r="X46" s="609"/>
      <c r="Y46" s="609"/>
      <c r="Z46" s="609"/>
      <c r="AA46" s="609"/>
      <c r="AB46" s="609"/>
      <c r="AC46" s="609"/>
      <c r="AD46" s="612"/>
      <c r="AE46" s="606" t="s">
        <v>177</v>
      </c>
      <c r="AF46" s="609"/>
      <c r="AG46" s="609"/>
      <c r="AH46" s="609"/>
      <c r="AI46" s="609"/>
      <c r="AJ46" s="609"/>
      <c r="AK46" s="609"/>
      <c r="AL46" s="610"/>
      <c r="AM46" s="611" t="s">
        <v>178</v>
      </c>
      <c r="AN46" s="613"/>
      <c r="AO46" s="614"/>
    </row>
    <row r="47" spans="1:41" ht="11.25" customHeight="1">
      <c r="A47" s="618" t="s">
        <v>93</v>
      </c>
      <c r="B47" s="619"/>
      <c r="C47" s="575" t="s">
        <v>170</v>
      </c>
      <c r="D47" s="575"/>
      <c r="E47" s="575" t="s">
        <v>171</v>
      </c>
      <c r="F47" s="575"/>
      <c r="G47" s="575" t="s">
        <v>172</v>
      </c>
      <c r="H47" s="589"/>
      <c r="I47" s="590" t="s">
        <v>93</v>
      </c>
      <c r="J47" s="575"/>
      <c r="K47" s="575" t="s">
        <v>170</v>
      </c>
      <c r="L47" s="575"/>
      <c r="M47" s="575" t="s">
        <v>171</v>
      </c>
      <c r="N47" s="575"/>
      <c r="O47" s="575" t="s">
        <v>174</v>
      </c>
      <c r="P47" s="575"/>
      <c r="Q47" s="575" t="s">
        <v>175</v>
      </c>
      <c r="R47" s="575"/>
      <c r="S47" s="575" t="s">
        <v>172</v>
      </c>
      <c r="T47" s="576"/>
      <c r="U47" s="591" t="s">
        <v>93</v>
      </c>
      <c r="V47" s="575"/>
      <c r="W47" s="575" t="s">
        <v>170</v>
      </c>
      <c r="X47" s="575"/>
      <c r="Y47" s="575" t="s">
        <v>171</v>
      </c>
      <c r="Z47" s="575"/>
      <c r="AA47" s="575" t="s">
        <v>174</v>
      </c>
      <c r="AB47" s="575"/>
      <c r="AC47" s="575" t="s">
        <v>175</v>
      </c>
      <c r="AD47" s="589"/>
      <c r="AE47" s="590" t="s">
        <v>170</v>
      </c>
      <c r="AF47" s="575"/>
      <c r="AG47" s="575" t="s">
        <v>171</v>
      </c>
      <c r="AH47" s="575"/>
      <c r="AI47" s="575" t="s">
        <v>174</v>
      </c>
      <c r="AJ47" s="575"/>
      <c r="AK47" s="575" t="s">
        <v>175</v>
      </c>
      <c r="AL47" s="576"/>
      <c r="AM47" s="615"/>
      <c r="AN47" s="616"/>
      <c r="AO47" s="617"/>
    </row>
    <row r="48" spans="1:41" ht="11.25" customHeight="1">
      <c r="A48" s="579">
        <f>C48+E48+G48</f>
        <v>0</v>
      </c>
      <c r="B48" s="580"/>
      <c r="C48" s="583">
        <f>'gioc. B (2)'!L56</f>
        <v>0</v>
      </c>
      <c r="D48" s="563"/>
      <c r="E48" s="563">
        <f>'gioc. B (2)'!L40</f>
        <v>0</v>
      </c>
      <c r="F48" s="563"/>
      <c r="G48" s="563">
        <f>SUM('Dati B'!AD155:AH155)</f>
        <v>0</v>
      </c>
      <c r="H48" s="585"/>
      <c r="I48" s="571">
        <f>K48+M48+O48+Q48+S48</f>
        <v>0</v>
      </c>
      <c r="J48" s="572"/>
      <c r="K48" s="587">
        <f>'gioc. B (2)'!L50</f>
        <v>0</v>
      </c>
      <c r="L48" s="567"/>
      <c r="M48" s="567">
        <f>'gioc. B (2)'!L34</f>
        <v>0</v>
      </c>
      <c r="N48" s="567"/>
      <c r="O48" s="567">
        <f>'gioc. B (2)'!L42</f>
        <v>0</v>
      </c>
      <c r="P48" s="567"/>
      <c r="Q48" s="567">
        <f>'gioc. B (2)'!L58</f>
        <v>0</v>
      </c>
      <c r="R48" s="567"/>
      <c r="S48" s="567">
        <f>SUM('Dati B'!AD154:AH154)</f>
        <v>0</v>
      </c>
      <c r="T48" s="568"/>
      <c r="U48" s="621">
        <f>IF('Dati B'!AI22=0,0%,'Dati B'!AC155/'Dati B'!AI22)</f>
        <v>0</v>
      </c>
      <c r="V48" s="622"/>
      <c r="W48" s="596" t="str">
        <f>IF('Dati B'!AI13=0,"0%",'Dati B'!AC146/'Dati B'!AI13)</f>
        <v>0%</v>
      </c>
      <c r="X48" s="597"/>
      <c r="Y48" s="558" t="str">
        <f>IF('Dati B'!AI5=0,"0%",'Dati B'!AC138/'Dati B'!AI5)</f>
        <v>0%</v>
      </c>
      <c r="Z48" s="558"/>
      <c r="AA48" s="558" t="str">
        <f>IF('Dati B'!AI9=0,"0%",'Dati B'!AC142/'Dati B'!AI9)</f>
        <v>0%</v>
      </c>
      <c r="AB48" s="558"/>
      <c r="AC48" s="558" t="str">
        <f>IF('Dati B'!AI17=0,"0%",'Dati B'!AC150/'Dati B'!AI17)</f>
        <v>0%</v>
      </c>
      <c r="AD48" s="560"/>
      <c r="AE48" s="562">
        <f>'gioc. B (2)'!O54</f>
        <v>0</v>
      </c>
      <c r="AF48" s="563"/>
      <c r="AG48" s="566">
        <f>'gioc. B (2)'!O38</f>
        <v>0</v>
      </c>
      <c r="AH48" s="563"/>
      <c r="AI48" s="566">
        <f>'gioc. B (2)'!O46</f>
        <v>0</v>
      </c>
      <c r="AJ48" s="563"/>
      <c r="AK48" s="566">
        <f>'gioc. B (2)'!O62</f>
        <v>0</v>
      </c>
      <c r="AL48" s="577"/>
      <c r="AM48" s="549" t="str">
        <f>IF(U48&lt;=1%,"s.v.",IF(AO50="L",AH50,IF(AO50="P",(K50+AH50)/2,(K50+V50+AH50)/3)))</f>
        <v>s.v.</v>
      </c>
      <c r="AN48" s="550"/>
      <c r="AO48" s="551"/>
    </row>
    <row r="49" spans="1:41" ht="6" customHeight="1">
      <c r="A49" s="581"/>
      <c r="B49" s="582"/>
      <c r="C49" s="584"/>
      <c r="D49" s="565"/>
      <c r="E49" s="565"/>
      <c r="F49" s="565"/>
      <c r="G49" s="565"/>
      <c r="H49" s="586"/>
      <c r="I49" s="573"/>
      <c r="J49" s="574"/>
      <c r="K49" s="588"/>
      <c r="L49" s="569"/>
      <c r="M49" s="569"/>
      <c r="N49" s="569"/>
      <c r="O49" s="569"/>
      <c r="P49" s="569"/>
      <c r="Q49" s="569"/>
      <c r="R49" s="569"/>
      <c r="S49" s="569"/>
      <c r="T49" s="570"/>
      <c r="U49" s="623"/>
      <c r="V49" s="624"/>
      <c r="W49" s="598"/>
      <c r="X49" s="599"/>
      <c r="Y49" s="559"/>
      <c r="Z49" s="559"/>
      <c r="AA49" s="559"/>
      <c r="AB49" s="559"/>
      <c r="AC49" s="559"/>
      <c r="AD49" s="561"/>
      <c r="AE49" s="564"/>
      <c r="AF49" s="565"/>
      <c r="AG49" s="565"/>
      <c r="AH49" s="565"/>
      <c r="AI49" s="565"/>
      <c r="AJ49" s="565"/>
      <c r="AK49" s="565"/>
      <c r="AL49" s="578"/>
      <c r="AM49" s="552"/>
      <c r="AN49" s="553"/>
      <c r="AO49" s="554"/>
    </row>
    <row r="50" spans="1:41" ht="11.25" customHeight="1">
      <c r="A50" s="227"/>
      <c r="B50" s="228"/>
      <c r="C50" s="228"/>
      <c r="D50" s="228"/>
      <c r="E50" s="228"/>
      <c r="F50" s="228"/>
      <c r="G50" s="228"/>
      <c r="H50" s="228"/>
      <c r="I50" s="555">
        <f>A48-I48</f>
        <v>0</v>
      </c>
      <c r="J50" s="556"/>
      <c r="K50" s="557">
        <f>IF(I50&gt;=13,9,IF(I50&gt;=8,8,IF(I50&gt;=3,7,IF(I50&gt;=-2,6,IF(I50&gt;=-7,5,IF(I50&gt;=-12,4,IF(I50&gt;=-18,3,IF(I50&lt;-18,3))))))))</f>
        <v>6</v>
      </c>
      <c r="L50" s="557"/>
      <c r="M50" s="228"/>
      <c r="N50" s="228"/>
      <c r="O50" s="228"/>
      <c r="P50" s="228"/>
      <c r="Q50" s="228"/>
      <c r="R50" s="228"/>
      <c r="S50" s="228"/>
      <c r="T50" s="228"/>
      <c r="U50" s="228"/>
      <c r="V50" s="231">
        <f>IF(U48&gt;=16.67%,7.5,IF(U48&gt;=14%,7,IF(U48&gt;=12.5%,6.5,IF(U48&gt;=11.11%,6,IF(U48&gt;=10%,5.5,IF(U48&gt;=9.09%,5,IF(U48&gt;=8.33%,4.5,IF(U48&lt;8.33%,4.5))))))))</f>
        <v>4.5</v>
      </c>
      <c r="W50" s="228"/>
      <c r="X50" s="228"/>
      <c r="Y50" s="228"/>
      <c r="Z50" s="228"/>
      <c r="AA50" s="228"/>
      <c r="AB50" s="228"/>
      <c r="AC50" s="228"/>
      <c r="AD50" s="228"/>
      <c r="AE50" s="228"/>
      <c r="AF50" s="228">
        <f>COUNTIF(AE48:AL49,0)</f>
        <v>4</v>
      </c>
      <c r="AG50" s="228"/>
      <c r="AH50" s="229">
        <f>IF(AF50=4,0,SUM(AE48+AG48+AI48+AK48)/(4-AF50)*(10))</f>
        <v>0</v>
      </c>
      <c r="AI50" s="228"/>
      <c r="AJ50" s="228"/>
      <c r="AK50" s="228"/>
      <c r="AL50" s="228"/>
      <c r="AM50" s="228"/>
      <c r="AN50" s="228"/>
      <c r="AO50" s="230" t="str">
        <f>IF('Dati part'!A25="","-",'Dati part'!A25)</f>
        <v>-</v>
      </c>
    </row>
    <row r="51" spans="17:41" ht="12">
      <c r="Q51" s="220"/>
      <c r="X51" s="600">
        <f>'Dati part'!B26</f>
        <v>0</v>
      </c>
      <c r="Y51" s="601"/>
      <c r="Z51" s="601" t="str">
        <f>'Dati part'!C26</f>
        <v>NOME E COGNOME</v>
      </c>
      <c r="AA51" s="602"/>
      <c r="AB51" s="602"/>
      <c r="AC51" s="602"/>
      <c r="AD51" s="602"/>
      <c r="AE51" s="602"/>
      <c r="AF51" s="602"/>
      <c r="AG51" s="602"/>
      <c r="AH51" s="602"/>
      <c r="AI51" s="602"/>
      <c r="AJ51" s="603" t="str">
        <f>IF(AO56="P","palleggiatore",IF(AO56="S","schiacciatore",IF(AO56="O","opposto",IF(AO56="L","libero",IF(AO56="C","centrale",IF(AO56="-","ruolo"))))))</f>
        <v>ruolo</v>
      </c>
      <c r="AK51" s="604"/>
      <c r="AL51" s="604"/>
      <c r="AM51" s="604"/>
      <c r="AN51" s="604"/>
      <c r="AO51" s="605"/>
    </row>
    <row r="52" spans="1:41" ht="11.25" customHeight="1">
      <c r="A52" s="606" t="s">
        <v>173</v>
      </c>
      <c r="B52" s="607"/>
      <c r="C52" s="607"/>
      <c r="D52" s="607"/>
      <c r="E52" s="607"/>
      <c r="F52" s="607"/>
      <c r="G52" s="607"/>
      <c r="H52" s="608"/>
      <c r="I52" s="606" t="s">
        <v>176</v>
      </c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10"/>
      <c r="U52" s="611" t="s">
        <v>179</v>
      </c>
      <c r="V52" s="609"/>
      <c r="W52" s="609"/>
      <c r="X52" s="609"/>
      <c r="Y52" s="609"/>
      <c r="Z52" s="609"/>
      <c r="AA52" s="609"/>
      <c r="AB52" s="609"/>
      <c r="AC52" s="609"/>
      <c r="AD52" s="612"/>
      <c r="AE52" s="606" t="s">
        <v>177</v>
      </c>
      <c r="AF52" s="609"/>
      <c r="AG52" s="609"/>
      <c r="AH52" s="609"/>
      <c r="AI52" s="609"/>
      <c r="AJ52" s="609"/>
      <c r="AK52" s="609"/>
      <c r="AL52" s="610"/>
      <c r="AM52" s="611" t="s">
        <v>178</v>
      </c>
      <c r="AN52" s="613"/>
      <c r="AO52" s="614"/>
    </row>
    <row r="53" spans="1:41" ht="11.25" customHeight="1">
      <c r="A53" s="618" t="s">
        <v>93</v>
      </c>
      <c r="B53" s="619"/>
      <c r="C53" s="575" t="s">
        <v>170</v>
      </c>
      <c r="D53" s="575"/>
      <c r="E53" s="575" t="s">
        <v>171</v>
      </c>
      <c r="F53" s="575"/>
      <c r="G53" s="575" t="s">
        <v>172</v>
      </c>
      <c r="H53" s="589"/>
      <c r="I53" s="590" t="s">
        <v>93</v>
      </c>
      <c r="J53" s="575"/>
      <c r="K53" s="575" t="s">
        <v>170</v>
      </c>
      <c r="L53" s="575"/>
      <c r="M53" s="575" t="s">
        <v>171</v>
      </c>
      <c r="N53" s="575"/>
      <c r="O53" s="575" t="s">
        <v>174</v>
      </c>
      <c r="P53" s="575"/>
      <c r="Q53" s="575" t="s">
        <v>175</v>
      </c>
      <c r="R53" s="575"/>
      <c r="S53" s="575" t="s">
        <v>172</v>
      </c>
      <c r="T53" s="576"/>
      <c r="U53" s="591" t="s">
        <v>93</v>
      </c>
      <c r="V53" s="575"/>
      <c r="W53" s="575" t="s">
        <v>170</v>
      </c>
      <c r="X53" s="575"/>
      <c r="Y53" s="575" t="s">
        <v>171</v>
      </c>
      <c r="Z53" s="575"/>
      <c r="AA53" s="575" t="s">
        <v>174</v>
      </c>
      <c r="AB53" s="575"/>
      <c r="AC53" s="575" t="s">
        <v>175</v>
      </c>
      <c r="AD53" s="589"/>
      <c r="AE53" s="590" t="s">
        <v>170</v>
      </c>
      <c r="AF53" s="575"/>
      <c r="AG53" s="575" t="s">
        <v>171</v>
      </c>
      <c r="AH53" s="575"/>
      <c r="AI53" s="575" t="s">
        <v>174</v>
      </c>
      <c r="AJ53" s="575"/>
      <c r="AK53" s="575" t="s">
        <v>175</v>
      </c>
      <c r="AL53" s="576"/>
      <c r="AM53" s="615"/>
      <c r="AN53" s="616"/>
      <c r="AO53" s="617"/>
    </row>
    <row r="54" spans="1:41" ht="11.25" customHeight="1">
      <c r="A54" s="579">
        <f>C54+E54+G54</f>
        <v>0</v>
      </c>
      <c r="B54" s="580"/>
      <c r="C54" s="583">
        <f>'gioc. B (3)'!D23</f>
        <v>0</v>
      </c>
      <c r="D54" s="563"/>
      <c r="E54" s="563">
        <f>'gioc. B (3)'!D7</f>
        <v>0</v>
      </c>
      <c r="F54" s="563"/>
      <c r="G54" s="563">
        <f>SUM('Dati B'!AD174:AH174)</f>
        <v>0</v>
      </c>
      <c r="H54" s="585"/>
      <c r="I54" s="571">
        <f>K54+M54+O54+Q54+S54</f>
        <v>0</v>
      </c>
      <c r="J54" s="572"/>
      <c r="K54" s="587">
        <f>'gioc. B (3)'!D17</f>
        <v>0</v>
      </c>
      <c r="L54" s="567"/>
      <c r="M54" s="567">
        <f>'gioc. B (3)'!D1</f>
        <v>0</v>
      </c>
      <c r="N54" s="567"/>
      <c r="O54" s="567">
        <f>'gioc. B (3)'!D9</f>
        <v>0</v>
      </c>
      <c r="P54" s="567"/>
      <c r="Q54" s="567">
        <f>'gioc. B (3)'!D25</f>
        <v>0</v>
      </c>
      <c r="R54" s="567"/>
      <c r="S54" s="567">
        <f>SUM('Dati B'!AD173:AH173)</f>
        <v>0</v>
      </c>
      <c r="T54" s="568"/>
      <c r="U54" s="621">
        <f>IF('Dati B'!AI22=0,0%,'Dati B'!AC174/'Dati B'!AI22)</f>
        <v>0</v>
      </c>
      <c r="V54" s="622"/>
      <c r="W54" s="596" t="str">
        <f>IF('Dati B'!AI13=0,"0%",'Dati B'!AC165/'Dati B'!AI13)</f>
        <v>0%</v>
      </c>
      <c r="X54" s="597"/>
      <c r="Y54" s="558" t="str">
        <f>IF('Dati B'!AI5=0,"0%",'Dati B'!AC157/'Dati B'!AI5)</f>
        <v>0%</v>
      </c>
      <c r="Z54" s="558"/>
      <c r="AA54" s="558" t="str">
        <f>IF('Dati B'!AI9=0,"0%",'Dati B'!AC161/'Dati B'!AI9)</f>
        <v>0%</v>
      </c>
      <c r="AB54" s="558"/>
      <c r="AC54" s="558" t="str">
        <f>IF('Dati B'!AI17=0,"0%",'Dati B'!AC169/'Dati B'!AI17)</f>
        <v>0%</v>
      </c>
      <c r="AD54" s="560"/>
      <c r="AE54" s="562">
        <f>'gioc. B (3)'!G21</f>
        <v>0</v>
      </c>
      <c r="AF54" s="563"/>
      <c r="AG54" s="566">
        <f>'gioc. B (3)'!G5</f>
        <v>0</v>
      </c>
      <c r="AH54" s="563"/>
      <c r="AI54" s="566">
        <f>'gioc. B (3)'!G13</f>
        <v>0</v>
      </c>
      <c r="AJ54" s="563"/>
      <c r="AK54" s="566">
        <f>'gioc. B (3)'!G29</f>
        <v>0</v>
      </c>
      <c r="AL54" s="577"/>
      <c r="AM54" s="549" t="str">
        <f>IF(U54&lt;=1%,"s.v.",IF(AO56="L",AH56,IF(AO56="P",(K56+AH56)/2,(K56+V56+AH56)/3)))</f>
        <v>s.v.</v>
      </c>
      <c r="AN54" s="550"/>
      <c r="AO54" s="551"/>
    </row>
    <row r="55" spans="1:41" ht="6" customHeight="1">
      <c r="A55" s="581"/>
      <c r="B55" s="582"/>
      <c r="C55" s="584"/>
      <c r="D55" s="565"/>
      <c r="E55" s="565"/>
      <c r="F55" s="565"/>
      <c r="G55" s="565"/>
      <c r="H55" s="586"/>
      <c r="I55" s="573"/>
      <c r="J55" s="574"/>
      <c r="K55" s="588"/>
      <c r="L55" s="569"/>
      <c r="M55" s="569"/>
      <c r="N55" s="569"/>
      <c r="O55" s="569"/>
      <c r="P55" s="569"/>
      <c r="Q55" s="569"/>
      <c r="R55" s="569"/>
      <c r="S55" s="569"/>
      <c r="T55" s="570"/>
      <c r="U55" s="623"/>
      <c r="V55" s="624"/>
      <c r="W55" s="598"/>
      <c r="X55" s="599"/>
      <c r="Y55" s="559"/>
      <c r="Z55" s="559"/>
      <c r="AA55" s="559"/>
      <c r="AB55" s="559"/>
      <c r="AC55" s="559"/>
      <c r="AD55" s="561"/>
      <c r="AE55" s="564"/>
      <c r="AF55" s="565"/>
      <c r="AG55" s="565"/>
      <c r="AH55" s="565"/>
      <c r="AI55" s="565"/>
      <c r="AJ55" s="565"/>
      <c r="AK55" s="565"/>
      <c r="AL55" s="578"/>
      <c r="AM55" s="552"/>
      <c r="AN55" s="553"/>
      <c r="AO55" s="554"/>
    </row>
    <row r="56" spans="1:41" ht="11.25" customHeight="1">
      <c r="A56" s="227"/>
      <c r="B56" s="228"/>
      <c r="C56" s="228"/>
      <c r="D56" s="228"/>
      <c r="E56" s="228"/>
      <c r="F56" s="228"/>
      <c r="G56" s="228"/>
      <c r="H56" s="228"/>
      <c r="I56" s="555">
        <f>A54-I54</f>
        <v>0</v>
      </c>
      <c r="J56" s="556"/>
      <c r="K56" s="557">
        <f>IF(I56&gt;=13,9,IF(I56&gt;=8,8,IF(I56&gt;=3,7,IF(I56&gt;=-2,6,IF(I56&gt;=-7,5,IF(I56&gt;=-12,4,IF(I56&gt;=-18,3,IF(I56&lt;-18,3))))))))</f>
        <v>6</v>
      </c>
      <c r="L56" s="557"/>
      <c r="M56" s="228"/>
      <c r="N56" s="228"/>
      <c r="O56" s="228"/>
      <c r="P56" s="228"/>
      <c r="Q56" s="228"/>
      <c r="R56" s="228"/>
      <c r="S56" s="228"/>
      <c r="T56" s="228"/>
      <c r="U56" s="228"/>
      <c r="V56" s="231">
        <f>IF(U54&gt;=16.67%,7.5,IF(U54&gt;=14%,7,IF(U54&gt;=12.5%,6.5,IF(U54&gt;=11.11%,6,IF(U54&gt;=10%,5.5,IF(U54&gt;=9.09%,5,IF(U54&gt;=8.33%,4.5,IF(U54&lt;8.33%,4.5))))))))</f>
        <v>4.5</v>
      </c>
      <c r="W56" s="228"/>
      <c r="X56" s="228"/>
      <c r="Y56" s="228"/>
      <c r="Z56" s="228"/>
      <c r="AA56" s="228"/>
      <c r="AB56" s="228"/>
      <c r="AC56" s="228"/>
      <c r="AD56" s="228"/>
      <c r="AE56" s="228"/>
      <c r="AF56" s="228">
        <f>COUNTIF(AE54:AL55,0)</f>
        <v>4</v>
      </c>
      <c r="AG56" s="228"/>
      <c r="AH56" s="229">
        <f>IF(AF56=4,0,SUM(AE54+AG54+AI54+AK54)/(4-AF56)*(10))</f>
        <v>0</v>
      </c>
      <c r="AI56" s="228"/>
      <c r="AJ56" s="228"/>
      <c r="AK56" s="228"/>
      <c r="AL56" s="228"/>
      <c r="AM56" s="228"/>
      <c r="AN56" s="228"/>
      <c r="AO56" s="230" t="str">
        <f>IF('Dati part'!A26="","-",'Dati part'!A26)</f>
        <v>-</v>
      </c>
    </row>
    <row r="57" spans="17:41" ht="12">
      <c r="Q57" s="220"/>
      <c r="X57" s="600">
        <f>'Dati part'!B27</f>
        <v>0</v>
      </c>
      <c r="Y57" s="601"/>
      <c r="Z57" s="601" t="str">
        <f>'Dati part'!C27</f>
        <v>NOME E COGNOME</v>
      </c>
      <c r="AA57" s="602"/>
      <c r="AB57" s="602"/>
      <c r="AC57" s="602"/>
      <c r="AD57" s="602"/>
      <c r="AE57" s="602"/>
      <c r="AF57" s="602"/>
      <c r="AG57" s="602"/>
      <c r="AH57" s="602"/>
      <c r="AI57" s="602"/>
      <c r="AJ57" s="603" t="str">
        <f>IF(AO62="P","palleggiatore",IF(AO62="S","schiacciatore",IF(AO62="O","opposto",IF(AO62="L","libero",IF(AO62="C","centrale",IF(AO62="-","ruolo"))))))</f>
        <v>ruolo</v>
      </c>
      <c r="AK57" s="604"/>
      <c r="AL57" s="604"/>
      <c r="AM57" s="604"/>
      <c r="AN57" s="604"/>
      <c r="AO57" s="605"/>
    </row>
    <row r="58" spans="1:41" ht="11.25" customHeight="1">
      <c r="A58" s="606" t="s">
        <v>173</v>
      </c>
      <c r="B58" s="607"/>
      <c r="C58" s="607"/>
      <c r="D58" s="607"/>
      <c r="E58" s="607"/>
      <c r="F58" s="607"/>
      <c r="G58" s="607"/>
      <c r="H58" s="608"/>
      <c r="I58" s="606" t="s">
        <v>176</v>
      </c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10"/>
      <c r="U58" s="611" t="s">
        <v>179</v>
      </c>
      <c r="V58" s="609"/>
      <c r="W58" s="609"/>
      <c r="X58" s="609"/>
      <c r="Y58" s="609"/>
      <c r="Z58" s="609"/>
      <c r="AA58" s="609"/>
      <c r="AB58" s="609"/>
      <c r="AC58" s="609"/>
      <c r="AD58" s="612"/>
      <c r="AE58" s="606" t="s">
        <v>177</v>
      </c>
      <c r="AF58" s="609"/>
      <c r="AG58" s="609"/>
      <c r="AH58" s="609"/>
      <c r="AI58" s="609"/>
      <c r="AJ58" s="609"/>
      <c r="AK58" s="609"/>
      <c r="AL58" s="610"/>
      <c r="AM58" s="611" t="s">
        <v>178</v>
      </c>
      <c r="AN58" s="613"/>
      <c r="AO58" s="614"/>
    </row>
    <row r="59" spans="1:41" ht="11.25" customHeight="1">
      <c r="A59" s="618" t="s">
        <v>93</v>
      </c>
      <c r="B59" s="619"/>
      <c r="C59" s="575" t="s">
        <v>170</v>
      </c>
      <c r="D59" s="575"/>
      <c r="E59" s="575" t="s">
        <v>171</v>
      </c>
      <c r="F59" s="575"/>
      <c r="G59" s="575" t="s">
        <v>172</v>
      </c>
      <c r="H59" s="589"/>
      <c r="I59" s="590" t="s">
        <v>93</v>
      </c>
      <c r="J59" s="575"/>
      <c r="K59" s="575" t="s">
        <v>170</v>
      </c>
      <c r="L59" s="575"/>
      <c r="M59" s="575" t="s">
        <v>171</v>
      </c>
      <c r="N59" s="575"/>
      <c r="O59" s="575" t="s">
        <v>174</v>
      </c>
      <c r="P59" s="575"/>
      <c r="Q59" s="575" t="s">
        <v>175</v>
      </c>
      <c r="R59" s="575"/>
      <c r="S59" s="575" t="s">
        <v>172</v>
      </c>
      <c r="T59" s="576"/>
      <c r="U59" s="591" t="s">
        <v>93</v>
      </c>
      <c r="V59" s="575"/>
      <c r="W59" s="575" t="s">
        <v>170</v>
      </c>
      <c r="X59" s="575"/>
      <c r="Y59" s="575" t="s">
        <v>171</v>
      </c>
      <c r="Z59" s="575"/>
      <c r="AA59" s="575" t="s">
        <v>174</v>
      </c>
      <c r="AB59" s="575"/>
      <c r="AC59" s="575" t="s">
        <v>175</v>
      </c>
      <c r="AD59" s="589"/>
      <c r="AE59" s="590" t="s">
        <v>170</v>
      </c>
      <c r="AF59" s="575"/>
      <c r="AG59" s="575" t="s">
        <v>171</v>
      </c>
      <c r="AH59" s="575"/>
      <c r="AI59" s="575" t="s">
        <v>174</v>
      </c>
      <c r="AJ59" s="575"/>
      <c r="AK59" s="575" t="s">
        <v>175</v>
      </c>
      <c r="AL59" s="576"/>
      <c r="AM59" s="615"/>
      <c r="AN59" s="616"/>
      <c r="AO59" s="617"/>
    </row>
    <row r="60" spans="1:41" ht="11.25" customHeight="1">
      <c r="A60" s="579">
        <f>C60+E60+G60</f>
        <v>0</v>
      </c>
      <c r="B60" s="580"/>
      <c r="C60" s="583">
        <f>'gioc. B (3)'!L23</f>
        <v>0</v>
      </c>
      <c r="D60" s="563"/>
      <c r="E60" s="563">
        <f>'gioc. B (3)'!L7</f>
        <v>0</v>
      </c>
      <c r="F60" s="563"/>
      <c r="G60" s="563">
        <f>SUM('Dati B'!AD193:AH193)</f>
        <v>0</v>
      </c>
      <c r="H60" s="585"/>
      <c r="I60" s="571">
        <f>K60+M60+O60+Q60+S60</f>
        <v>0</v>
      </c>
      <c r="J60" s="572"/>
      <c r="K60" s="587">
        <f>'gioc. B (3)'!L17</f>
        <v>0</v>
      </c>
      <c r="L60" s="567"/>
      <c r="M60" s="567">
        <f>'gioc. B (3)'!L1</f>
        <v>0</v>
      </c>
      <c r="N60" s="567"/>
      <c r="O60" s="567">
        <f>'gioc. B (3)'!L9</f>
        <v>0</v>
      </c>
      <c r="P60" s="567"/>
      <c r="Q60" s="567">
        <f>'gioc. B (3)'!L25</f>
        <v>0</v>
      </c>
      <c r="R60" s="567"/>
      <c r="S60" s="567">
        <f>SUM('Dati B'!AD192:AH192)</f>
        <v>0</v>
      </c>
      <c r="T60" s="568"/>
      <c r="U60" s="621">
        <f>IF('Dati B'!AI22=0,0%,'Dati B'!AC193/'Dati B'!AI22)</f>
        <v>0</v>
      </c>
      <c r="V60" s="622"/>
      <c r="W60" s="596" t="str">
        <f>IF('Dati B'!AI13=0,"0%",'Dati B'!AC184/'Dati B'!AI13)</f>
        <v>0%</v>
      </c>
      <c r="X60" s="597"/>
      <c r="Y60" s="558" t="str">
        <f>IF('Dati B'!AI5=0,"0%",'Dati B'!AC176/'Dati B'!AI5)</f>
        <v>0%</v>
      </c>
      <c r="Z60" s="558"/>
      <c r="AA60" s="558" t="str">
        <f>IF('Dati B'!AI9=0,"0%",'Dati B'!AC180/'Dati B'!AI9)</f>
        <v>0%</v>
      </c>
      <c r="AB60" s="558"/>
      <c r="AC60" s="558" t="str">
        <f>IF('Dati B'!AI17=0,"0%",'Dati B'!AC188/'Dati B'!AI17)</f>
        <v>0%</v>
      </c>
      <c r="AD60" s="560"/>
      <c r="AE60" s="562">
        <f>'gioc. B (3)'!O21</f>
        <v>0</v>
      </c>
      <c r="AF60" s="563"/>
      <c r="AG60" s="566">
        <f>'gioc. B (3)'!O5</f>
        <v>0</v>
      </c>
      <c r="AH60" s="563"/>
      <c r="AI60" s="566">
        <f>'gioc. B (3)'!O13</f>
        <v>0</v>
      </c>
      <c r="AJ60" s="563"/>
      <c r="AK60" s="566">
        <f>'gioc. B (3)'!O29</f>
        <v>0</v>
      </c>
      <c r="AL60" s="577"/>
      <c r="AM60" s="549" t="str">
        <f>IF(U60&lt;=1%,"s.v.",IF(AO62="L",AH62,IF(AO62="P",(K62+AH62)/2,(K62+V62+AH62)/3)))</f>
        <v>s.v.</v>
      </c>
      <c r="AN60" s="550"/>
      <c r="AO60" s="551"/>
    </row>
    <row r="61" spans="1:41" ht="6" customHeight="1">
      <c r="A61" s="581"/>
      <c r="B61" s="582"/>
      <c r="C61" s="584"/>
      <c r="D61" s="565"/>
      <c r="E61" s="565"/>
      <c r="F61" s="565"/>
      <c r="G61" s="565"/>
      <c r="H61" s="586"/>
      <c r="I61" s="573"/>
      <c r="J61" s="574"/>
      <c r="K61" s="588"/>
      <c r="L61" s="569"/>
      <c r="M61" s="569"/>
      <c r="N61" s="569"/>
      <c r="O61" s="569"/>
      <c r="P61" s="569"/>
      <c r="Q61" s="569"/>
      <c r="R61" s="569"/>
      <c r="S61" s="569"/>
      <c r="T61" s="570"/>
      <c r="U61" s="623"/>
      <c r="V61" s="624"/>
      <c r="W61" s="598"/>
      <c r="X61" s="599"/>
      <c r="Y61" s="559"/>
      <c r="Z61" s="559"/>
      <c r="AA61" s="559"/>
      <c r="AB61" s="559"/>
      <c r="AC61" s="559"/>
      <c r="AD61" s="561"/>
      <c r="AE61" s="564"/>
      <c r="AF61" s="565"/>
      <c r="AG61" s="565"/>
      <c r="AH61" s="565"/>
      <c r="AI61" s="565"/>
      <c r="AJ61" s="565"/>
      <c r="AK61" s="565"/>
      <c r="AL61" s="578"/>
      <c r="AM61" s="552"/>
      <c r="AN61" s="553"/>
      <c r="AO61" s="554"/>
    </row>
    <row r="62" spans="1:41" ht="11.25" customHeight="1">
      <c r="A62" s="227"/>
      <c r="B62" s="228"/>
      <c r="C62" s="228"/>
      <c r="D62" s="228"/>
      <c r="E62" s="228"/>
      <c r="F62" s="228"/>
      <c r="G62" s="228"/>
      <c r="H62" s="228"/>
      <c r="I62" s="555">
        <f>A60-I60</f>
        <v>0</v>
      </c>
      <c r="J62" s="556"/>
      <c r="K62" s="557">
        <f>IF(I62&gt;=13,9,IF(I62&gt;=8,8,IF(I62&gt;=3,7,IF(I62&gt;=-2,6,IF(I62&gt;=-7,5,IF(I62&gt;=-12,4,IF(I62&gt;=-18,3,IF(I62&lt;-18,3))))))))</f>
        <v>6</v>
      </c>
      <c r="L62" s="557"/>
      <c r="M62" s="228"/>
      <c r="N62" s="228"/>
      <c r="O62" s="228"/>
      <c r="P62" s="228"/>
      <c r="Q62" s="228"/>
      <c r="R62" s="228"/>
      <c r="S62" s="228"/>
      <c r="T62" s="228"/>
      <c r="U62" s="228"/>
      <c r="V62" s="231">
        <f>IF(U60&gt;=16.67%,7.5,IF(U60&gt;=14%,7,IF(U60&gt;=12.5%,6.5,IF(U60&gt;=11.11%,6,IF(U60&gt;=10%,5.5,IF(U60&gt;=9.09%,5,IF(U60&gt;=8.33%,4.5,IF(U60&lt;8.33%,4.5))))))))</f>
        <v>4.5</v>
      </c>
      <c r="W62" s="228"/>
      <c r="X62" s="228"/>
      <c r="Y62" s="228"/>
      <c r="Z62" s="228"/>
      <c r="AA62" s="228"/>
      <c r="AB62" s="228"/>
      <c r="AC62" s="228"/>
      <c r="AD62" s="228"/>
      <c r="AE62" s="228"/>
      <c r="AF62" s="228">
        <f>COUNTIF(AE60:AL61,0)</f>
        <v>4</v>
      </c>
      <c r="AG62" s="228"/>
      <c r="AH62" s="229">
        <f>IF(AF62=4,0,SUM(AE60+AG60+AI60+AK60)/(4-AF62)*(10))</f>
        <v>0</v>
      </c>
      <c r="AI62" s="228"/>
      <c r="AJ62" s="228"/>
      <c r="AK62" s="228"/>
      <c r="AL62" s="228"/>
      <c r="AM62" s="228"/>
      <c r="AN62" s="228"/>
      <c r="AO62" s="230" t="str">
        <f>IF('Dati part'!A27="","-",'Dati part'!A27)</f>
        <v>-</v>
      </c>
    </row>
    <row r="63" spans="17:41" ht="12">
      <c r="Q63" s="220"/>
      <c r="X63" s="600">
        <f>'Dati part'!B28</f>
        <v>0</v>
      </c>
      <c r="Y63" s="601"/>
      <c r="Z63" s="601" t="str">
        <f>'Dati part'!C28</f>
        <v>NOME E COGNOME</v>
      </c>
      <c r="AA63" s="602"/>
      <c r="AB63" s="602"/>
      <c r="AC63" s="602"/>
      <c r="AD63" s="602"/>
      <c r="AE63" s="602"/>
      <c r="AF63" s="602"/>
      <c r="AG63" s="602"/>
      <c r="AH63" s="602"/>
      <c r="AI63" s="602"/>
      <c r="AJ63" s="603" t="str">
        <f>IF(AO68="P","palleggiatore",IF(AO68="S","schiacciatore",IF(AO68="O","opposto",IF(AO68="L","libero",IF(AO68="C","centrale",IF(AO68="-","ruolo"))))))</f>
        <v>ruolo</v>
      </c>
      <c r="AK63" s="604"/>
      <c r="AL63" s="604"/>
      <c r="AM63" s="604"/>
      <c r="AN63" s="604"/>
      <c r="AO63" s="605"/>
    </row>
    <row r="64" spans="1:41" ht="11.25" customHeight="1">
      <c r="A64" s="606" t="s">
        <v>173</v>
      </c>
      <c r="B64" s="607"/>
      <c r="C64" s="607"/>
      <c r="D64" s="607"/>
      <c r="E64" s="607"/>
      <c r="F64" s="607"/>
      <c r="G64" s="607"/>
      <c r="H64" s="608"/>
      <c r="I64" s="606" t="s">
        <v>176</v>
      </c>
      <c r="J64" s="609"/>
      <c r="K64" s="609"/>
      <c r="L64" s="609"/>
      <c r="M64" s="609"/>
      <c r="N64" s="609"/>
      <c r="O64" s="609"/>
      <c r="P64" s="609"/>
      <c r="Q64" s="609"/>
      <c r="R64" s="609"/>
      <c r="S64" s="609"/>
      <c r="T64" s="610"/>
      <c r="U64" s="611" t="s">
        <v>179</v>
      </c>
      <c r="V64" s="609"/>
      <c r="W64" s="609"/>
      <c r="X64" s="609"/>
      <c r="Y64" s="609"/>
      <c r="Z64" s="609"/>
      <c r="AA64" s="609"/>
      <c r="AB64" s="609"/>
      <c r="AC64" s="609"/>
      <c r="AD64" s="612"/>
      <c r="AE64" s="606" t="s">
        <v>177</v>
      </c>
      <c r="AF64" s="609"/>
      <c r="AG64" s="609"/>
      <c r="AH64" s="609"/>
      <c r="AI64" s="609"/>
      <c r="AJ64" s="609"/>
      <c r="AK64" s="609"/>
      <c r="AL64" s="610"/>
      <c r="AM64" s="611" t="s">
        <v>178</v>
      </c>
      <c r="AN64" s="613"/>
      <c r="AO64" s="614"/>
    </row>
    <row r="65" spans="1:41" ht="11.25" customHeight="1">
      <c r="A65" s="618" t="s">
        <v>93</v>
      </c>
      <c r="B65" s="619"/>
      <c r="C65" s="575" t="s">
        <v>170</v>
      </c>
      <c r="D65" s="575"/>
      <c r="E65" s="575" t="s">
        <v>171</v>
      </c>
      <c r="F65" s="575"/>
      <c r="G65" s="575" t="s">
        <v>172</v>
      </c>
      <c r="H65" s="589"/>
      <c r="I65" s="590" t="s">
        <v>93</v>
      </c>
      <c r="J65" s="575"/>
      <c r="K65" s="575" t="s">
        <v>170</v>
      </c>
      <c r="L65" s="575"/>
      <c r="M65" s="575" t="s">
        <v>171</v>
      </c>
      <c r="N65" s="575"/>
      <c r="O65" s="575" t="s">
        <v>174</v>
      </c>
      <c r="P65" s="575"/>
      <c r="Q65" s="575" t="s">
        <v>175</v>
      </c>
      <c r="R65" s="575"/>
      <c r="S65" s="575" t="s">
        <v>172</v>
      </c>
      <c r="T65" s="576"/>
      <c r="U65" s="591" t="s">
        <v>93</v>
      </c>
      <c r="V65" s="575"/>
      <c r="W65" s="575" t="s">
        <v>170</v>
      </c>
      <c r="X65" s="575"/>
      <c r="Y65" s="575" t="s">
        <v>171</v>
      </c>
      <c r="Z65" s="575"/>
      <c r="AA65" s="575" t="s">
        <v>174</v>
      </c>
      <c r="AB65" s="575"/>
      <c r="AC65" s="575" t="s">
        <v>175</v>
      </c>
      <c r="AD65" s="589"/>
      <c r="AE65" s="590" t="s">
        <v>170</v>
      </c>
      <c r="AF65" s="575"/>
      <c r="AG65" s="575" t="s">
        <v>171</v>
      </c>
      <c r="AH65" s="575"/>
      <c r="AI65" s="575" t="s">
        <v>174</v>
      </c>
      <c r="AJ65" s="575"/>
      <c r="AK65" s="575" t="s">
        <v>175</v>
      </c>
      <c r="AL65" s="576"/>
      <c r="AM65" s="615"/>
      <c r="AN65" s="616"/>
      <c r="AO65" s="617"/>
    </row>
    <row r="66" spans="1:41" ht="11.25" customHeight="1">
      <c r="A66" s="579">
        <f>C66+E66+G66</f>
        <v>0</v>
      </c>
      <c r="B66" s="580"/>
      <c r="C66" s="583">
        <f>'gioc. B (3)'!D56</f>
        <v>0</v>
      </c>
      <c r="D66" s="563"/>
      <c r="E66" s="563">
        <f>'gioc. B (3)'!D40</f>
        <v>0</v>
      </c>
      <c r="F66" s="563"/>
      <c r="G66" s="563">
        <f>SUM('Dati B'!AD212:AH212)</f>
        <v>0</v>
      </c>
      <c r="H66" s="585"/>
      <c r="I66" s="571">
        <f>K66+M66+O66+Q66+S66</f>
        <v>0</v>
      </c>
      <c r="J66" s="572"/>
      <c r="K66" s="587">
        <f>'gioc. B (3)'!D50</f>
        <v>0</v>
      </c>
      <c r="L66" s="567"/>
      <c r="M66" s="567">
        <f>'gioc. B (3)'!D34</f>
        <v>0</v>
      </c>
      <c r="N66" s="567"/>
      <c r="O66" s="567">
        <f>'gioc. B (3)'!D42</f>
        <v>0</v>
      </c>
      <c r="P66" s="567"/>
      <c r="Q66" s="567">
        <f>'gioc. B (3)'!D58</f>
        <v>0</v>
      </c>
      <c r="R66" s="567"/>
      <c r="S66" s="567">
        <f>SUM('Dati B'!AD211:AH211)</f>
        <v>0</v>
      </c>
      <c r="T66" s="568"/>
      <c r="U66" s="621">
        <f>IF('Dati B'!AI22=0,0%,'Dati B'!AC212/'Dati B'!AI22)</f>
        <v>0</v>
      </c>
      <c r="V66" s="622"/>
      <c r="W66" s="596" t="str">
        <f>IF('Dati B'!AI13=0,"0%",'Dati B'!AC203/'Dati B'!AI13)</f>
        <v>0%</v>
      </c>
      <c r="X66" s="597"/>
      <c r="Y66" s="558" t="str">
        <f>IF('Dati B'!AI5=0,"0%",'Dati B'!AC195/'Dati B'!AI5)</f>
        <v>0%</v>
      </c>
      <c r="Z66" s="558"/>
      <c r="AA66" s="558" t="str">
        <f>IF('Dati B'!AI9=0,"0%",'Dati B'!AC199/'Dati B'!AI9)</f>
        <v>0%</v>
      </c>
      <c r="AB66" s="558"/>
      <c r="AC66" s="558" t="str">
        <f>IF('Dati B'!AI17=0,"0%",'Dati B'!AC207/'Dati B'!AI17)</f>
        <v>0%</v>
      </c>
      <c r="AD66" s="560"/>
      <c r="AE66" s="562">
        <f>'gioc. B (3)'!G54</f>
        <v>0</v>
      </c>
      <c r="AF66" s="563"/>
      <c r="AG66" s="566">
        <f>'gioc. B (3)'!G38</f>
        <v>0</v>
      </c>
      <c r="AH66" s="563"/>
      <c r="AI66" s="566">
        <f>'gioc. B (3)'!G46</f>
        <v>0</v>
      </c>
      <c r="AJ66" s="563"/>
      <c r="AK66" s="566">
        <f>'gioc. B (3)'!G62</f>
        <v>0</v>
      </c>
      <c r="AL66" s="577"/>
      <c r="AM66" s="549" t="str">
        <f>IF(U66&lt;=1%,"s.v.",IF(AO68="L",AH68,IF(AO68="P",(K68+AH68)/2,(K68+V68+AH68)/3)))</f>
        <v>s.v.</v>
      </c>
      <c r="AN66" s="550"/>
      <c r="AO66" s="551"/>
    </row>
    <row r="67" spans="1:41" ht="6" customHeight="1">
      <c r="A67" s="581"/>
      <c r="B67" s="582"/>
      <c r="C67" s="584"/>
      <c r="D67" s="565"/>
      <c r="E67" s="565"/>
      <c r="F67" s="565"/>
      <c r="G67" s="565"/>
      <c r="H67" s="586"/>
      <c r="I67" s="573"/>
      <c r="J67" s="574"/>
      <c r="K67" s="588"/>
      <c r="L67" s="569"/>
      <c r="M67" s="569"/>
      <c r="N67" s="569"/>
      <c r="O67" s="569"/>
      <c r="P67" s="569"/>
      <c r="Q67" s="569"/>
      <c r="R67" s="569"/>
      <c r="S67" s="569"/>
      <c r="T67" s="570"/>
      <c r="U67" s="623"/>
      <c r="V67" s="624"/>
      <c r="W67" s="598"/>
      <c r="X67" s="599"/>
      <c r="Y67" s="559"/>
      <c r="Z67" s="559"/>
      <c r="AA67" s="559"/>
      <c r="AB67" s="559"/>
      <c r="AC67" s="559"/>
      <c r="AD67" s="561"/>
      <c r="AE67" s="564"/>
      <c r="AF67" s="565"/>
      <c r="AG67" s="565"/>
      <c r="AH67" s="565"/>
      <c r="AI67" s="565"/>
      <c r="AJ67" s="565"/>
      <c r="AK67" s="565"/>
      <c r="AL67" s="578"/>
      <c r="AM67" s="552"/>
      <c r="AN67" s="553"/>
      <c r="AO67" s="554"/>
    </row>
    <row r="68" spans="1:41" ht="11.25" customHeight="1">
      <c r="A68" s="227"/>
      <c r="B68" s="228"/>
      <c r="C68" s="228"/>
      <c r="D68" s="228"/>
      <c r="E68" s="228"/>
      <c r="F68" s="228"/>
      <c r="G68" s="228"/>
      <c r="H68" s="228"/>
      <c r="I68" s="555">
        <f>A66-I66</f>
        <v>0</v>
      </c>
      <c r="J68" s="556"/>
      <c r="K68" s="557">
        <f>IF(I68&gt;=13,9,IF(I68&gt;=8,8,IF(I68&gt;=3,7,IF(I68&gt;=-2,6,IF(I68&gt;=-7,5,IF(I68&gt;=-12,4,IF(I68&gt;=-18,3,IF(I68&lt;-18,3))))))))</f>
        <v>6</v>
      </c>
      <c r="L68" s="557"/>
      <c r="M68" s="228"/>
      <c r="N68" s="228"/>
      <c r="O68" s="228"/>
      <c r="P68" s="228"/>
      <c r="Q68" s="228"/>
      <c r="R68" s="228"/>
      <c r="S68" s="228"/>
      <c r="T68" s="228"/>
      <c r="U68" s="228"/>
      <c r="V68" s="231">
        <f>IF(U66&gt;=16.67%,7.5,IF(U66&gt;=14%,7,IF(U66&gt;=12.5%,6.5,IF(U66&gt;=11.11%,6,IF(U66&gt;=10%,5.5,IF(U66&gt;=9.09%,5,IF(U66&gt;=8.33%,4.5,IF(U66&lt;8.33%,4.5))))))))</f>
        <v>4.5</v>
      </c>
      <c r="W68" s="228"/>
      <c r="X68" s="228"/>
      <c r="Y68" s="228"/>
      <c r="Z68" s="228"/>
      <c r="AA68" s="228"/>
      <c r="AB68" s="228"/>
      <c r="AC68" s="228"/>
      <c r="AD68" s="228"/>
      <c r="AE68" s="228"/>
      <c r="AF68" s="228">
        <f>COUNTIF(AE66:AL67,0)</f>
        <v>4</v>
      </c>
      <c r="AG68" s="228"/>
      <c r="AH68" s="229">
        <f>IF(AF68=4,0,SUM(AE66+AG66+AI66+AK66)/(4-AF68)*(10))</f>
        <v>0</v>
      </c>
      <c r="AI68" s="228"/>
      <c r="AJ68" s="228"/>
      <c r="AK68" s="228"/>
      <c r="AL68" s="228"/>
      <c r="AM68" s="228"/>
      <c r="AN68" s="228"/>
      <c r="AO68" s="230" t="str">
        <f>IF('Dati part'!A28="","-",'Dati part'!A28)</f>
        <v>-</v>
      </c>
    </row>
    <row r="69" spans="17:41" ht="12">
      <c r="Q69" s="220"/>
      <c r="X69" s="600">
        <f>'Dati part'!B29</f>
        <v>0</v>
      </c>
      <c r="Y69" s="601"/>
      <c r="Z69" s="601" t="str">
        <f>'Dati part'!C29</f>
        <v>NOME E COGNOME</v>
      </c>
      <c r="AA69" s="602"/>
      <c r="AB69" s="602"/>
      <c r="AC69" s="602"/>
      <c r="AD69" s="602"/>
      <c r="AE69" s="602"/>
      <c r="AF69" s="602"/>
      <c r="AG69" s="602"/>
      <c r="AH69" s="602"/>
      <c r="AI69" s="602"/>
      <c r="AJ69" s="603" t="str">
        <f>IF(AO74="P","palleggiatore",IF(AO74="S","schiacciatore",IF(AO74="O","opposto",IF(AO74="L","libero",IF(AO74="C","centrale",IF(AO74="-","ruolo"))))))</f>
        <v>ruolo</v>
      </c>
      <c r="AK69" s="604"/>
      <c r="AL69" s="604"/>
      <c r="AM69" s="604"/>
      <c r="AN69" s="604"/>
      <c r="AO69" s="605"/>
    </row>
    <row r="70" spans="1:41" ht="11.25" customHeight="1">
      <c r="A70" s="606" t="s">
        <v>173</v>
      </c>
      <c r="B70" s="607"/>
      <c r="C70" s="607"/>
      <c r="D70" s="607"/>
      <c r="E70" s="607"/>
      <c r="F70" s="607"/>
      <c r="G70" s="607"/>
      <c r="H70" s="608"/>
      <c r="I70" s="606" t="s">
        <v>176</v>
      </c>
      <c r="J70" s="609"/>
      <c r="K70" s="609"/>
      <c r="L70" s="609"/>
      <c r="M70" s="609"/>
      <c r="N70" s="609"/>
      <c r="O70" s="609"/>
      <c r="P70" s="609"/>
      <c r="Q70" s="609"/>
      <c r="R70" s="609"/>
      <c r="S70" s="609"/>
      <c r="T70" s="610"/>
      <c r="U70" s="611" t="s">
        <v>179</v>
      </c>
      <c r="V70" s="609"/>
      <c r="W70" s="609"/>
      <c r="X70" s="609"/>
      <c r="Y70" s="609"/>
      <c r="Z70" s="609"/>
      <c r="AA70" s="609"/>
      <c r="AB70" s="609"/>
      <c r="AC70" s="609"/>
      <c r="AD70" s="612"/>
      <c r="AE70" s="606" t="s">
        <v>177</v>
      </c>
      <c r="AF70" s="609"/>
      <c r="AG70" s="609"/>
      <c r="AH70" s="609"/>
      <c r="AI70" s="609"/>
      <c r="AJ70" s="609"/>
      <c r="AK70" s="609"/>
      <c r="AL70" s="610"/>
      <c r="AM70" s="611" t="s">
        <v>178</v>
      </c>
      <c r="AN70" s="613"/>
      <c r="AO70" s="614"/>
    </row>
    <row r="71" spans="1:41" ht="11.25" customHeight="1">
      <c r="A71" s="618" t="s">
        <v>93</v>
      </c>
      <c r="B71" s="619"/>
      <c r="C71" s="575" t="s">
        <v>170</v>
      </c>
      <c r="D71" s="575"/>
      <c r="E71" s="575" t="s">
        <v>171</v>
      </c>
      <c r="F71" s="575"/>
      <c r="G71" s="575" t="s">
        <v>172</v>
      </c>
      <c r="H71" s="589"/>
      <c r="I71" s="590" t="s">
        <v>93</v>
      </c>
      <c r="J71" s="575"/>
      <c r="K71" s="575" t="s">
        <v>170</v>
      </c>
      <c r="L71" s="575"/>
      <c r="M71" s="575" t="s">
        <v>171</v>
      </c>
      <c r="N71" s="575"/>
      <c r="O71" s="575" t="s">
        <v>174</v>
      </c>
      <c r="P71" s="575"/>
      <c r="Q71" s="575" t="s">
        <v>175</v>
      </c>
      <c r="R71" s="575"/>
      <c r="S71" s="575" t="s">
        <v>172</v>
      </c>
      <c r="T71" s="576"/>
      <c r="U71" s="591" t="s">
        <v>93</v>
      </c>
      <c r="V71" s="575"/>
      <c r="W71" s="575" t="s">
        <v>170</v>
      </c>
      <c r="X71" s="575"/>
      <c r="Y71" s="575" t="s">
        <v>171</v>
      </c>
      <c r="Z71" s="575"/>
      <c r="AA71" s="575" t="s">
        <v>174</v>
      </c>
      <c r="AB71" s="575"/>
      <c r="AC71" s="575" t="s">
        <v>175</v>
      </c>
      <c r="AD71" s="589"/>
      <c r="AE71" s="590" t="s">
        <v>170</v>
      </c>
      <c r="AF71" s="575"/>
      <c r="AG71" s="575" t="s">
        <v>171</v>
      </c>
      <c r="AH71" s="575"/>
      <c r="AI71" s="575" t="s">
        <v>174</v>
      </c>
      <c r="AJ71" s="575"/>
      <c r="AK71" s="575" t="s">
        <v>175</v>
      </c>
      <c r="AL71" s="576"/>
      <c r="AM71" s="615"/>
      <c r="AN71" s="616"/>
      <c r="AO71" s="617"/>
    </row>
    <row r="72" spans="1:41" ht="11.25" customHeight="1">
      <c r="A72" s="579">
        <f>C72+E72+G72</f>
        <v>0</v>
      </c>
      <c r="B72" s="580"/>
      <c r="C72" s="583">
        <f>'gioc. B (3)'!L56</f>
        <v>0</v>
      </c>
      <c r="D72" s="563"/>
      <c r="E72" s="563">
        <f>'gioc. B (3)'!L40</f>
        <v>0</v>
      </c>
      <c r="F72" s="563"/>
      <c r="G72" s="563">
        <f>SUM('Dati B'!AD231:AH231)</f>
        <v>0</v>
      </c>
      <c r="H72" s="585"/>
      <c r="I72" s="571">
        <f>K72+M72+O72+Q72+S72</f>
        <v>0</v>
      </c>
      <c r="J72" s="572"/>
      <c r="K72" s="587">
        <f>'gioc. B (3)'!L50</f>
        <v>0</v>
      </c>
      <c r="L72" s="567"/>
      <c r="M72" s="567">
        <f>'gioc. B (3)'!L34</f>
        <v>0</v>
      </c>
      <c r="N72" s="567"/>
      <c r="O72" s="567">
        <f>'gioc. B (3)'!L42</f>
        <v>0</v>
      </c>
      <c r="P72" s="567"/>
      <c r="Q72" s="567">
        <f>'gioc. B (3)'!L58</f>
        <v>0</v>
      </c>
      <c r="R72" s="567"/>
      <c r="S72" s="567">
        <f>SUM('Dati B'!AD230:AH230)</f>
        <v>0</v>
      </c>
      <c r="T72" s="568"/>
      <c r="U72" s="621">
        <f>IF('Dati B'!AI22=0,0%,'Dati B'!AC231/'Dati B'!AI22)</f>
        <v>0</v>
      </c>
      <c r="V72" s="622"/>
      <c r="W72" s="596" t="str">
        <f>IF('Dati B'!AI13=0,"0%",'Dati B'!AC222/'Dati B'!AI13)</f>
        <v>0%</v>
      </c>
      <c r="X72" s="597"/>
      <c r="Y72" s="558" t="str">
        <f>IF('Dati B'!AI5=0,"0%",'Dati B'!AC214/'Dati B'!AI5)</f>
        <v>0%</v>
      </c>
      <c r="Z72" s="558"/>
      <c r="AA72" s="558" t="str">
        <f>IF('Dati B'!AI9=0,"0%",'Dati B'!AC218/'Dati B'!AI9)</f>
        <v>0%</v>
      </c>
      <c r="AB72" s="558"/>
      <c r="AC72" s="558" t="str">
        <f>IF('Dati B'!AI17=0,"0%",'Dati B'!AC226/'Dati B'!AI17)</f>
        <v>0%</v>
      </c>
      <c r="AD72" s="560"/>
      <c r="AE72" s="562">
        <f>'gioc. B (3)'!O54</f>
        <v>0</v>
      </c>
      <c r="AF72" s="563"/>
      <c r="AG72" s="566">
        <f>'gioc. B (3)'!O38</f>
        <v>0</v>
      </c>
      <c r="AH72" s="563"/>
      <c r="AI72" s="566">
        <f>'gioc. B (3)'!O46</f>
        <v>0</v>
      </c>
      <c r="AJ72" s="563"/>
      <c r="AK72" s="566">
        <f>'gioc. B (3)'!O62</f>
        <v>0</v>
      </c>
      <c r="AL72" s="577"/>
      <c r="AM72" s="549" t="str">
        <f>IF(U72&lt;=1%,"s.v.",IF(AO74="L",AH74,IF(AO74="P",(K74+AH74)/2,(K74+V74+AH74)/3)))</f>
        <v>s.v.</v>
      </c>
      <c r="AN72" s="550"/>
      <c r="AO72" s="551"/>
    </row>
    <row r="73" spans="1:41" ht="6" customHeight="1">
      <c r="A73" s="581"/>
      <c r="B73" s="582"/>
      <c r="C73" s="584"/>
      <c r="D73" s="565"/>
      <c r="E73" s="565"/>
      <c r="F73" s="565"/>
      <c r="G73" s="565"/>
      <c r="H73" s="586"/>
      <c r="I73" s="573"/>
      <c r="J73" s="574"/>
      <c r="K73" s="588"/>
      <c r="L73" s="569"/>
      <c r="M73" s="569"/>
      <c r="N73" s="569"/>
      <c r="O73" s="569"/>
      <c r="P73" s="569"/>
      <c r="Q73" s="569"/>
      <c r="R73" s="569"/>
      <c r="S73" s="569"/>
      <c r="T73" s="570"/>
      <c r="U73" s="623"/>
      <c r="V73" s="624"/>
      <c r="W73" s="598"/>
      <c r="X73" s="599"/>
      <c r="Y73" s="559"/>
      <c r="Z73" s="559"/>
      <c r="AA73" s="559"/>
      <c r="AB73" s="559"/>
      <c r="AC73" s="559"/>
      <c r="AD73" s="561"/>
      <c r="AE73" s="564"/>
      <c r="AF73" s="565"/>
      <c r="AG73" s="565"/>
      <c r="AH73" s="565"/>
      <c r="AI73" s="565"/>
      <c r="AJ73" s="565"/>
      <c r="AK73" s="565"/>
      <c r="AL73" s="578"/>
      <c r="AM73" s="552"/>
      <c r="AN73" s="553"/>
      <c r="AO73" s="554"/>
    </row>
    <row r="74" spans="1:41" ht="11.25" customHeight="1">
      <c r="A74" s="227"/>
      <c r="B74" s="228"/>
      <c r="C74" s="228"/>
      <c r="D74" s="228"/>
      <c r="E74" s="228"/>
      <c r="F74" s="228"/>
      <c r="G74" s="228"/>
      <c r="H74" s="228"/>
      <c r="I74" s="555">
        <f>A72-I72</f>
        <v>0</v>
      </c>
      <c r="J74" s="556"/>
      <c r="K74" s="557">
        <f>IF(I74&gt;=13,9,IF(I74&gt;=8,8,IF(I74&gt;=3,7,IF(I74&gt;=-2,6,IF(I74&gt;=-7,5,IF(I74&gt;=-12,4,IF(I74&gt;=-18,3,IF(I74&lt;-18,3))))))))</f>
        <v>6</v>
      </c>
      <c r="L74" s="557"/>
      <c r="M74" s="228"/>
      <c r="N74" s="228"/>
      <c r="O74" s="228"/>
      <c r="P74" s="228"/>
      <c r="Q74" s="228"/>
      <c r="R74" s="228"/>
      <c r="S74" s="228"/>
      <c r="T74" s="228"/>
      <c r="U74" s="228"/>
      <c r="V74" s="231">
        <f>IF(U72&gt;=16.67%,7.5,IF(U72&gt;=14%,7,IF(U72&gt;=12.5%,6.5,IF(U72&gt;=11.11%,6,IF(U72&gt;=10%,5.5,IF(U72&gt;=9.09%,5,IF(U72&gt;=8.33%,4.5,IF(U72&lt;8.33%,4.5))))))))</f>
        <v>4.5</v>
      </c>
      <c r="W74" s="228"/>
      <c r="X74" s="228"/>
      <c r="Y74" s="228"/>
      <c r="Z74" s="228"/>
      <c r="AA74" s="228"/>
      <c r="AB74" s="228"/>
      <c r="AC74" s="228"/>
      <c r="AD74" s="228"/>
      <c r="AE74" s="228"/>
      <c r="AF74" s="228">
        <f>COUNTIF(AE72:AL73,0)</f>
        <v>4</v>
      </c>
      <c r="AG74" s="228"/>
      <c r="AH74" s="229">
        <f>IF(AF74=4,0,SUM(AE72+AG72+AI72+AK72)/(4-AF74)*(10))</f>
        <v>0</v>
      </c>
      <c r="AI74" s="228"/>
      <c r="AJ74" s="228"/>
      <c r="AK74" s="228"/>
      <c r="AL74" s="228"/>
      <c r="AM74" s="228"/>
      <c r="AN74" s="228"/>
      <c r="AO74" s="230" t="str">
        <f>IF('Dati part'!A29="","-",'Dati part'!A29)</f>
        <v>-</v>
      </c>
    </row>
    <row r="75" spans="9:41" ht="11.25" customHeight="1">
      <c r="I75" s="223"/>
      <c r="J75" s="224"/>
      <c r="K75" s="225"/>
      <c r="L75" s="225"/>
      <c r="AH75" s="222"/>
      <c r="AO75" s="226"/>
    </row>
    <row r="76" spans="9:41" ht="11.25" customHeight="1">
      <c r="I76" s="223"/>
      <c r="J76" s="224"/>
      <c r="K76" s="225"/>
      <c r="L76" s="225"/>
      <c r="AH76" s="222"/>
      <c r="AO76" s="226"/>
    </row>
  </sheetData>
  <sheetProtection password="F4DA" sheet="1" objects="1" scenarios="1"/>
  <mergeCells count="590">
    <mergeCell ref="AM72:AO73"/>
    <mergeCell ref="I74:J74"/>
    <mergeCell ref="K74:L74"/>
    <mergeCell ref="AA72:AB73"/>
    <mergeCell ref="AC72:AD73"/>
    <mergeCell ref="AE72:AF73"/>
    <mergeCell ref="AG72:AH73"/>
    <mergeCell ref="S72:T73"/>
    <mergeCell ref="Y72:Z73"/>
    <mergeCell ref="I72:J73"/>
    <mergeCell ref="AK71:AL71"/>
    <mergeCell ref="AI71:AJ71"/>
    <mergeCell ref="AI72:AJ73"/>
    <mergeCell ref="AK72:AL73"/>
    <mergeCell ref="A72:B73"/>
    <mergeCell ref="C72:D73"/>
    <mergeCell ref="E72:F73"/>
    <mergeCell ref="G72:H73"/>
    <mergeCell ref="K72:L73"/>
    <mergeCell ref="M72:N73"/>
    <mergeCell ref="O72:P73"/>
    <mergeCell ref="Q72:R73"/>
    <mergeCell ref="AC71:AD71"/>
    <mergeCell ref="AE71:AF71"/>
    <mergeCell ref="AG71:AH71"/>
    <mergeCell ref="U71:V71"/>
    <mergeCell ref="W71:X71"/>
    <mergeCell ref="Y71:Z71"/>
    <mergeCell ref="AA71:AB71"/>
    <mergeCell ref="U72:V73"/>
    <mergeCell ref="W72:X73"/>
    <mergeCell ref="M71:N71"/>
    <mergeCell ref="O71:P71"/>
    <mergeCell ref="Q71:R71"/>
    <mergeCell ref="S71:T71"/>
    <mergeCell ref="E71:F71"/>
    <mergeCell ref="G71:H71"/>
    <mergeCell ref="I71:J71"/>
    <mergeCell ref="K71:L71"/>
    <mergeCell ref="X69:Y69"/>
    <mergeCell ref="Z69:AI69"/>
    <mergeCell ref="AJ69:AO69"/>
    <mergeCell ref="A70:H70"/>
    <mergeCell ref="I70:T70"/>
    <mergeCell ref="U70:AD70"/>
    <mergeCell ref="AE70:AL70"/>
    <mergeCell ref="AM70:AO71"/>
    <mergeCell ref="A71:B71"/>
    <mergeCell ref="C71:D71"/>
    <mergeCell ref="AM66:AO67"/>
    <mergeCell ref="I68:J68"/>
    <mergeCell ref="K68:L68"/>
    <mergeCell ref="AA66:AB67"/>
    <mergeCell ref="AC66:AD67"/>
    <mergeCell ref="AE66:AF67"/>
    <mergeCell ref="AG66:AH67"/>
    <mergeCell ref="S66:T67"/>
    <mergeCell ref="Y66:Z67"/>
    <mergeCell ref="I66:J67"/>
    <mergeCell ref="AK65:AL65"/>
    <mergeCell ref="AI65:AJ65"/>
    <mergeCell ref="AI66:AJ67"/>
    <mergeCell ref="AK66:AL67"/>
    <mergeCell ref="A66:B67"/>
    <mergeCell ref="C66:D67"/>
    <mergeCell ref="E66:F67"/>
    <mergeCell ref="G66:H67"/>
    <mergeCell ref="K66:L67"/>
    <mergeCell ref="M66:N67"/>
    <mergeCell ref="O66:P67"/>
    <mergeCell ref="Q66:R67"/>
    <mergeCell ref="AC65:AD65"/>
    <mergeCell ref="AE65:AF65"/>
    <mergeCell ref="AG65:AH65"/>
    <mergeCell ref="U65:V65"/>
    <mergeCell ref="W65:X65"/>
    <mergeCell ref="Y65:Z65"/>
    <mergeCell ref="AA65:AB65"/>
    <mergeCell ref="U66:V67"/>
    <mergeCell ref="W66:X67"/>
    <mergeCell ref="M65:N65"/>
    <mergeCell ref="O65:P65"/>
    <mergeCell ref="Q65:R65"/>
    <mergeCell ref="S65:T65"/>
    <mergeCell ref="E65:F65"/>
    <mergeCell ref="G65:H65"/>
    <mergeCell ref="I65:J65"/>
    <mergeCell ref="K65:L65"/>
    <mergeCell ref="X63:Y63"/>
    <mergeCell ref="Z63:AI63"/>
    <mergeCell ref="AJ63:AO63"/>
    <mergeCell ref="A64:H64"/>
    <mergeCell ref="I64:T64"/>
    <mergeCell ref="U64:AD64"/>
    <mergeCell ref="AE64:AL64"/>
    <mergeCell ref="AM64:AO65"/>
    <mergeCell ref="A65:B65"/>
    <mergeCell ref="C65:D65"/>
    <mergeCell ref="AM60:AO61"/>
    <mergeCell ref="I62:J62"/>
    <mergeCell ref="K62:L62"/>
    <mergeCell ref="AA60:AB61"/>
    <mergeCell ref="AC60:AD61"/>
    <mergeCell ref="AE60:AF61"/>
    <mergeCell ref="AG60:AH61"/>
    <mergeCell ref="S60:T61"/>
    <mergeCell ref="Y60:Z61"/>
    <mergeCell ref="I60:J61"/>
    <mergeCell ref="AK59:AL59"/>
    <mergeCell ref="AI59:AJ59"/>
    <mergeCell ref="AI60:AJ61"/>
    <mergeCell ref="AK60:AL61"/>
    <mergeCell ref="A60:B61"/>
    <mergeCell ref="C60:D61"/>
    <mergeCell ref="E60:F61"/>
    <mergeCell ref="G60:H61"/>
    <mergeCell ref="K60:L61"/>
    <mergeCell ref="M60:N61"/>
    <mergeCell ref="O60:P61"/>
    <mergeCell ref="Q60:R61"/>
    <mergeCell ref="AC59:AD59"/>
    <mergeCell ref="AE59:AF59"/>
    <mergeCell ref="AG59:AH59"/>
    <mergeCell ref="U59:V59"/>
    <mergeCell ref="W59:X59"/>
    <mergeCell ref="Y59:Z59"/>
    <mergeCell ref="AA59:AB59"/>
    <mergeCell ref="U60:V61"/>
    <mergeCell ref="W60:X61"/>
    <mergeCell ref="M59:N59"/>
    <mergeCell ref="O59:P59"/>
    <mergeCell ref="Q59:R59"/>
    <mergeCell ref="S59:T59"/>
    <mergeCell ref="E59:F59"/>
    <mergeCell ref="G59:H59"/>
    <mergeCell ref="I59:J59"/>
    <mergeCell ref="K59:L59"/>
    <mergeCell ref="X57:Y57"/>
    <mergeCell ref="Z57:AI57"/>
    <mergeCell ref="AJ57:AO57"/>
    <mergeCell ref="A58:H58"/>
    <mergeCell ref="I58:T58"/>
    <mergeCell ref="U58:AD58"/>
    <mergeCell ref="AE58:AL58"/>
    <mergeCell ref="AM58:AO59"/>
    <mergeCell ref="A59:B59"/>
    <mergeCell ref="C59:D59"/>
    <mergeCell ref="AM54:AO55"/>
    <mergeCell ref="I56:J56"/>
    <mergeCell ref="K56:L56"/>
    <mergeCell ref="AA54:AB55"/>
    <mergeCell ref="AC54:AD55"/>
    <mergeCell ref="AE54:AF55"/>
    <mergeCell ref="AG54:AH55"/>
    <mergeCell ref="S54:T55"/>
    <mergeCell ref="Y54:Z55"/>
    <mergeCell ref="I54:J55"/>
    <mergeCell ref="AK53:AL53"/>
    <mergeCell ref="AI53:AJ53"/>
    <mergeCell ref="AI54:AJ55"/>
    <mergeCell ref="AK54:AL55"/>
    <mergeCell ref="A54:B55"/>
    <mergeCell ref="C54:D55"/>
    <mergeCell ref="E54:F55"/>
    <mergeCell ref="G54:H55"/>
    <mergeCell ref="K54:L55"/>
    <mergeCell ref="M54:N55"/>
    <mergeCell ref="O54:P55"/>
    <mergeCell ref="Q54:R55"/>
    <mergeCell ref="AC53:AD53"/>
    <mergeCell ref="AE53:AF53"/>
    <mergeCell ref="AG53:AH53"/>
    <mergeCell ref="U53:V53"/>
    <mergeCell ref="W53:X53"/>
    <mergeCell ref="Y53:Z53"/>
    <mergeCell ref="AA53:AB53"/>
    <mergeCell ref="U54:V55"/>
    <mergeCell ref="W54:X55"/>
    <mergeCell ref="M53:N53"/>
    <mergeCell ref="O53:P53"/>
    <mergeCell ref="Q53:R53"/>
    <mergeCell ref="S53:T53"/>
    <mergeCell ref="E53:F53"/>
    <mergeCell ref="G53:H53"/>
    <mergeCell ref="I53:J53"/>
    <mergeCell ref="K53:L53"/>
    <mergeCell ref="X51:Y51"/>
    <mergeCell ref="Z51:AI51"/>
    <mergeCell ref="AJ51:AO51"/>
    <mergeCell ref="A52:H52"/>
    <mergeCell ref="I52:T52"/>
    <mergeCell ref="U52:AD52"/>
    <mergeCell ref="AE52:AL52"/>
    <mergeCell ref="AM52:AO53"/>
    <mergeCell ref="A53:B53"/>
    <mergeCell ref="C53:D53"/>
    <mergeCell ref="AM48:AO49"/>
    <mergeCell ref="I50:J50"/>
    <mergeCell ref="K50:L50"/>
    <mergeCell ref="AA48:AB49"/>
    <mergeCell ref="AC48:AD49"/>
    <mergeCell ref="AE48:AF49"/>
    <mergeCell ref="AG48:AH49"/>
    <mergeCell ref="S48:T49"/>
    <mergeCell ref="Y48:Z49"/>
    <mergeCell ref="I48:J49"/>
    <mergeCell ref="AK47:AL47"/>
    <mergeCell ref="AI47:AJ47"/>
    <mergeCell ref="AI48:AJ49"/>
    <mergeCell ref="AK48:AL49"/>
    <mergeCell ref="A48:B49"/>
    <mergeCell ref="C48:D49"/>
    <mergeCell ref="E48:F49"/>
    <mergeCell ref="G48:H49"/>
    <mergeCell ref="K48:L49"/>
    <mergeCell ref="M48:N49"/>
    <mergeCell ref="O48:P49"/>
    <mergeCell ref="Q48:R49"/>
    <mergeCell ref="AC47:AD47"/>
    <mergeCell ref="AE47:AF47"/>
    <mergeCell ref="AG47:AH47"/>
    <mergeCell ref="U47:V47"/>
    <mergeCell ref="W47:X47"/>
    <mergeCell ref="Y47:Z47"/>
    <mergeCell ref="AA47:AB47"/>
    <mergeCell ref="U48:V49"/>
    <mergeCell ref="W48:X49"/>
    <mergeCell ref="M47:N47"/>
    <mergeCell ref="O47:P47"/>
    <mergeCell ref="Q47:R47"/>
    <mergeCell ref="S47:T47"/>
    <mergeCell ref="E47:F47"/>
    <mergeCell ref="G47:H47"/>
    <mergeCell ref="I47:J47"/>
    <mergeCell ref="K47:L47"/>
    <mergeCell ref="X45:Y45"/>
    <mergeCell ref="Z45:AI45"/>
    <mergeCell ref="AJ45:AO45"/>
    <mergeCell ref="A46:H46"/>
    <mergeCell ref="I46:T46"/>
    <mergeCell ref="U46:AD46"/>
    <mergeCell ref="AE46:AL46"/>
    <mergeCell ref="AM46:AO47"/>
    <mergeCell ref="A47:B47"/>
    <mergeCell ref="C47:D47"/>
    <mergeCell ref="AM42:AO43"/>
    <mergeCell ref="I44:J44"/>
    <mergeCell ref="K44:L44"/>
    <mergeCell ref="AA42:AB43"/>
    <mergeCell ref="AC42:AD43"/>
    <mergeCell ref="AE42:AF43"/>
    <mergeCell ref="AG42:AH43"/>
    <mergeCell ref="S42:T43"/>
    <mergeCell ref="Y42:Z43"/>
    <mergeCell ref="I42:J43"/>
    <mergeCell ref="AK41:AL41"/>
    <mergeCell ref="AI41:AJ41"/>
    <mergeCell ref="AI42:AJ43"/>
    <mergeCell ref="AK42:AL43"/>
    <mergeCell ref="A42:B43"/>
    <mergeCell ref="C42:D43"/>
    <mergeCell ref="E42:F43"/>
    <mergeCell ref="G42:H43"/>
    <mergeCell ref="K42:L43"/>
    <mergeCell ref="M42:N43"/>
    <mergeCell ref="O42:P43"/>
    <mergeCell ref="Q42:R43"/>
    <mergeCell ref="AC41:AD41"/>
    <mergeCell ref="AE41:AF41"/>
    <mergeCell ref="AG41:AH41"/>
    <mergeCell ref="U41:V41"/>
    <mergeCell ref="W41:X41"/>
    <mergeCell ref="Y41:Z41"/>
    <mergeCell ref="AA41:AB41"/>
    <mergeCell ref="U42:V43"/>
    <mergeCell ref="W42:X43"/>
    <mergeCell ref="M41:N41"/>
    <mergeCell ref="O41:P41"/>
    <mergeCell ref="Q41:R41"/>
    <mergeCell ref="S41:T41"/>
    <mergeCell ref="E41:F41"/>
    <mergeCell ref="G41:H41"/>
    <mergeCell ref="I41:J41"/>
    <mergeCell ref="K41:L41"/>
    <mergeCell ref="X39:Y39"/>
    <mergeCell ref="Z39:AI39"/>
    <mergeCell ref="AJ39:AO39"/>
    <mergeCell ref="A40:H40"/>
    <mergeCell ref="I40:T40"/>
    <mergeCell ref="U40:AD40"/>
    <mergeCell ref="AE40:AL40"/>
    <mergeCell ref="AM40:AO41"/>
    <mergeCell ref="A41:B41"/>
    <mergeCell ref="C41:D41"/>
    <mergeCell ref="AM36:AO37"/>
    <mergeCell ref="I38:J38"/>
    <mergeCell ref="K38:L38"/>
    <mergeCell ref="AA36:AB37"/>
    <mergeCell ref="AC36:AD37"/>
    <mergeCell ref="AE36:AF37"/>
    <mergeCell ref="AG36:AH37"/>
    <mergeCell ref="S36:T37"/>
    <mergeCell ref="Y36:Z37"/>
    <mergeCell ref="I36:J37"/>
    <mergeCell ref="AK35:AL35"/>
    <mergeCell ref="AI35:AJ35"/>
    <mergeCell ref="AI36:AJ37"/>
    <mergeCell ref="AK36:AL37"/>
    <mergeCell ref="A36:B37"/>
    <mergeCell ref="C36:D37"/>
    <mergeCell ref="E36:F37"/>
    <mergeCell ref="G36:H37"/>
    <mergeCell ref="K36:L37"/>
    <mergeCell ref="M36:N37"/>
    <mergeCell ref="O36:P37"/>
    <mergeCell ref="Q36:R37"/>
    <mergeCell ref="AC35:AD35"/>
    <mergeCell ref="AE35:AF35"/>
    <mergeCell ref="AG35:AH35"/>
    <mergeCell ref="U35:V35"/>
    <mergeCell ref="W35:X35"/>
    <mergeCell ref="Y35:Z35"/>
    <mergeCell ref="AA35:AB35"/>
    <mergeCell ref="U36:V37"/>
    <mergeCell ref="W36:X37"/>
    <mergeCell ref="M35:N35"/>
    <mergeCell ref="O35:P35"/>
    <mergeCell ref="Q35:R35"/>
    <mergeCell ref="S35:T35"/>
    <mergeCell ref="E35:F35"/>
    <mergeCell ref="G35:H35"/>
    <mergeCell ref="I35:J35"/>
    <mergeCell ref="K35:L35"/>
    <mergeCell ref="X33:Y33"/>
    <mergeCell ref="Z33:AI33"/>
    <mergeCell ref="AJ33:AO33"/>
    <mergeCell ref="A34:H34"/>
    <mergeCell ref="I34:T34"/>
    <mergeCell ref="U34:AD34"/>
    <mergeCell ref="AE34:AL34"/>
    <mergeCell ref="AM34:AO35"/>
    <mergeCell ref="A35:B35"/>
    <mergeCell ref="C35:D35"/>
    <mergeCell ref="AM30:AO31"/>
    <mergeCell ref="I32:J32"/>
    <mergeCell ref="K32:L32"/>
    <mergeCell ref="AA30:AB31"/>
    <mergeCell ref="AC30:AD31"/>
    <mergeCell ref="AE30:AF31"/>
    <mergeCell ref="AG30:AH31"/>
    <mergeCell ref="S30:T31"/>
    <mergeCell ref="Y30:Z31"/>
    <mergeCell ref="I30:J31"/>
    <mergeCell ref="AK29:AL29"/>
    <mergeCell ref="AI29:AJ29"/>
    <mergeCell ref="AI30:AJ31"/>
    <mergeCell ref="AK30:AL31"/>
    <mergeCell ref="A30:B31"/>
    <mergeCell ref="C30:D31"/>
    <mergeCell ref="E30:F31"/>
    <mergeCell ref="G30:H31"/>
    <mergeCell ref="K30:L31"/>
    <mergeCell ref="M30:N31"/>
    <mergeCell ref="O30:P31"/>
    <mergeCell ref="Q30:R31"/>
    <mergeCell ref="AC29:AD29"/>
    <mergeCell ref="AE29:AF29"/>
    <mergeCell ref="AG29:AH29"/>
    <mergeCell ref="U29:V29"/>
    <mergeCell ref="W29:X29"/>
    <mergeCell ref="Y29:Z29"/>
    <mergeCell ref="AA29:AB29"/>
    <mergeCell ref="U30:V31"/>
    <mergeCell ref="W30:X31"/>
    <mergeCell ref="M29:N29"/>
    <mergeCell ref="O29:P29"/>
    <mergeCell ref="Q29:R29"/>
    <mergeCell ref="S29:T29"/>
    <mergeCell ref="E29:F29"/>
    <mergeCell ref="G29:H29"/>
    <mergeCell ref="I29:J29"/>
    <mergeCell ref="K29:L29"/>
    <mergeCell ref="X27:Y27"/>
    <mergeCell ref="Z27:AI27"/>
    <mergeCell ref="AJ27:AO27"/>
    <mergeCell ref="A28:H28"/>
    <mergeCell ref="I28:T28"/>
    <mergeCell ref="U28:AD28"/>
    <mergeCell ref="AE28:AL28"/>
    <mergeCell ref="AM28:AO29"/>
    <mergeCell ref="A29:B29"/>
    <mergeCell ref="C29:D29"/>
    <mergeCell ref="X3:Y3"/>
    <mergeCell ref="X9:Y9"/>
    <mergeCell ref="X15:Y15"/>
    <mergeCell ref="X21:Y21"/>
    <mergeCell ref="W17:X17"/>
    <mergeCell ref="Y17:Z17"/>
    <mergeCell ref="Y18:Z19"/>
    <mergeCell ref="Z21:AI21"/>
    <mergeCell ref="Y12:Z13"/>
    <mergeCell ref="AA12:AB13"/>
    <mergeCell ref="I14:J14"/>
    <mergeCell ref="K14:L14"/>
    <mergeCell ref="AG12:AH13"/>
    <mergeCell ref="AI12:AJ13"/>
    <mergeCell ref="Q12:R13"/>
    <mergeCell ref="S12:T13"/>
    <mergeCell ref="U12:V13"/>
    <mergeCell ref="W12:X13"/>
    <mergeCell ref="I12:J13"/>
    <mergeCell ref="K12:L13"/>
    <mergeCell ref="AM12:AO13"/>
    <mergeCell ref="M12:N13"/>
    <mergeCell ref="O12:P13"/>
    <mergeCell ref="A12:B13"/>
    <mergeCell ref="C12:D13"/>
    <mergeCell ref="E12:F13"/>
    <mergeCell ref="G12:H13"/>
    <mergeCell ref="AC12:AD13"/>
    <mergeCell ref="AE12:AF13"/>
    <mergeCell ref="AK12:AL13"/>
    <mergeCell ref="W11:X11"/>
    <mergeCell ref="Y11:Z11"/>
    <mergeCell ref="AA11:AB11"/>
    <mergeCell ref="AK11:AL11"/>
    <mergeCell ref="AC11:AD11"/>
    <mergeCell ref="AE11:AF11"/>
    <mergeCell ref="AJ9:AO9"/>
    <mergeCell ref="A10:H10"/>
    <mergeCell ref="I10:T10"/>
    <mergeCell ref="U10:AD10"/>
    <mergeCell ref="AE10:AL10"/>
    <mergeCell ref="AM10:AO11"/>
    <mergeCell ref="A11:B11"/>
    <mergeCell ref="C11:D11"/>
    <mergeCell ref="E11:F11"/>
    <mergeCell ref="G11:H11"/>
    <mergeCell ref="Z9:AI9"/>
    <mergeCell ref="I11:J11"/>
    <mergeCell ref="K11:L11"/>
    <mergeCell ref="M11:N11"/>
    <mergeCell ref="O11:P11"/>
    <mergeCell ref="Q11:R11"/>
    <mergeCell ref="S11:T11"/>
    <mergeCell ref="AG11:AH11"/>
    <mergeCell ref="AI11:AJ11"/>
    <mergeCell ref="U11:V11"/>
    <mergeCell ref="A4:H4"/>
    <mergeCell ref="I5:J5"/>
    <mergeCell ref="K5:L5"/>
    <mergeCell ref="M5:N5"/>
    <mergeCell ref="A5:B5"/>
    <mergeCell ref="C5:D5"/>
    <mergeCell ref="E5:F5"/>
    <mergeCell ref="G5:H5"/>
    <mergeCell ref="O5:P5"/>
    <mergeCell ref="Q5:R5"/>
    <mergeCell ref="S5:T5"/>
    <mergeCell ref="I4:T4"/>
    <mergeCell ref="AE4:AL4"/>
    <mergeCell ref="U5:V5"/>
    <mergeCell ref="W5:X5"/>
    <mergeCell ref="Y5:Z5"/>
    <mergeCell ref="AA5:AB5"/>
    <mergeCell ref="AM4:AO5"/>
    <mergeCell ref="AJ3:AO3"/>
    <mergeCell ref="V1:AO1"/>
    <mergeCell ref="A1:U1"/>
    <mergeCell ref="AC5:AD5"/>
    <mergeCell ref="U4:AD4"/>
    <mergeCell ref="AE5:AF5"/>
    <mergeCell ref="AG5:AH5"/>
    <mergeCell ref="AI5:AJ5"/>
    <mergeCell ref="AK5:AL5"/>
    <mergeCell ref="K6:L7"/>
    <mergeCell ref="M6:N7"/>
    <mergeCell ref="O6:P7"/>
    <mergeCell ref="A6:B7"/>
    <mergeCell ref="C6:D7"/>
    <mergeCell ref="E6:F7"/>
    <mergeCell ref="G6:H7"/>
    <mergeCell ref="AK6:AL7"/>
    <mergeCell ref="AM6:AO7"/>
    <mergeCell ref="Y6:Z7"/>
    <mergeCell ref="AA6:AB7"/>
    <mergeCell ref="AC6:AD7"/>
    <mergeCell ref="AE6:AF7"/>
    <mergeCell ref="Z3:AI3"/>
    <mergeCell ref="I8:J8"/>
    <mergeCell ref="K8:L8"/>
    <mergeCell ref="AG6:AH7"/>
    <mergeCell ref="AI6:AJ7"/>
    <mergeCell ref="Q6:R7"/>
    <mergeCell ref="S6:T7"/>
    <mergeCell ref="U6:V7"/>
    <mergeCell ref="W6:X7"/>
    <mergeCell ref="I6:J7"/>
    <mergeCell ref="Z15:AI15"/>
    <mergeCell ref="AJ15:AO15"/>
    <mergeCell ref="A16:H16"/>
    <mergeCell ref="I16:T16"/>
    <mergeCell ref="U16:AD16"/>
    <mergeCell ref="AE16:AL16"/>
    <mergeCell ref="AM16:AO17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AK17:AL17"/>
    <mergeCell ref="A18:B19"/>
    <mergeCell ref="C18:D19"/>
    <mergeCell ref="E18:F19"/>
    <mergeCell ref="G18:H19"/>
    <mergeCell ref="I18:J19"/>
    <mergeCell ref="K18:L19"/>
    <mergeCell ref="M18:N19"/>
    <mergeCell ref="O18:P19"/>
    <mergeCell ref="AA17:AB17"/>
    <mergeCell ref="U18:V19"/>
    <mergeCell ref="W18:X19"/>
    <mergeCell ref="AI17:AJ17"/>
    <mergeCell ref="AC17:AD17"/>
    <mergeCell ref="AE17:AF17"/>
    <mergeCell ref="AG17:AH17"/>
    <mergeCell ref="AI18:AJ19"/>
    <mergeCell ref="AK18:AL19"/>
    <mergeCell ref="AM18:AO19"/>
    <mergeCell ref="I20:J20"/>
    <mergeCell ref="K20:L20"/>
    <mergeCell ref="AA18:AB19"/>
    <mergeCell ref="AC18:AD19"/>
    <mergeCell ref="AE18:AF19"/>
    <mergeCell ref="AG18:AH19"/>
    <mergeCell ref="Q18:R19"/>
    <mergeCell ref="S18:T19"/>
    <mergeCell ref="AJ21:AO21"/>
    <mergeCell ref="A22:H22"/>
    <mergeCell ref="I22:T22"/>
    <mergeCell ref="U22:AD22"/>
    <mergeCell ref="AE22:AL22"/>
    <mergeCell ref="AM22:AO23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24:B25"/>
    <mergeCell ref="C24:D25"/>
    <mergeCell ref="E24:F25"/>
    <mergeCell ref="G24:H25"/>
    <mergeCell ref="I24:J25"/>
    <mergeCell ref="K24:L25"/>
    <mergeCell ref="M24:N25"/>
    <mergeCell ref="AK24:AL25"/>
    <mergeCell ref="AM24:AO25"/>
    <mergeCell ref="Y24:Z25"/>
    <mergeCell ref="AA24:AB25"/>
    <mergeCell ref="AC24:AD25"/>
    <mergeCell ref="AE24:AF25"/>
    <mergeCell ref="I26:J26"/>
    <mergeCell ref="K26:L26"/>
    <mergeCell ref="AG24:AH25"/>
    <mergeCell ref="AI24:AJ25"/>
    <mergeCell ref="Q24:R25"/>
    <mergeCell ref="S24:T25"/>
    <mergeCell ref="U24:V25"/>
    <mergeCell ref="W24:X25"/>
    <mergeCell ref="O24:P25"/>
  </mergeCells>
  <printOptions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">
    <tabColor indexed="10"/>
  </sheetPr>
  <dimension ref="A1:AJ146"/>
  <sheetViews>
    <sheetView zoomScale="75" zoomScaleNormal="75" workbookViewId="0" topLeftCell="R1">
      <selection activeCell="AG33" sqref="AG33"/>
    </sheetView>
  </sheetViews>
  <sheetFormatPr defaultColWidth="9.140625" defaultRowHeight="12.75"/>
  <cols>
    <col min="1" max="1" width="3.7109375" style="6" customWidth="1"/>
    <col min="2" max="2" width="20.7109375" style="6" customWidth="1"/>
    <col min="3" max="3" width="9.140625" style="6" customWidth="1"/>
    <col min="4" max="4" width="10.00390625" style="6" bestFit="1" customWidth="1"/>
    <col min="5" max="8" width="9.140625" style="6" customWidth="1"/>
    <col min="9" max="16" width="10.00390625" style="6" bestFit="1" customWidth="1"/>
    <col min="17" max="18" width="9.140625" style="6" customWidth="1"/>
    <col min="19" max="19" width="10.00390625" style="6" bestFit="1" customWidth="1"/>
    <col min="20" max="23" width="9.140625" style="6" customWidth="1"/>
    <col min="24" max="24" width="10.00390625" style="6" bestFit="1" customWidth="1"/>
    <col min="25" max="25" width="9.140625" style="6" customWidth="1"/>
    <col min="26" max="27" width="10.00390625" style="6" bestFit="1" customWidth="1"/>
    <col min="28" max="28" width="9.140625" style="6" customWidth="1"/>
    <col min="29" max="30" width="10.00390625" style="6" bestFit="1" customWidth="1"/>
    <col min="31" max="16384" width="9.140625" style="6" customWidth="1"/>
  </cols>
  <sheetData>
    <row r="1" spans="3:19" ht="13.5" thickBot="1">
      <c r="C1" s="635" t="s">
        <v>82</v>
      </c>
      <c r="D1" s="635"/>
      <c r="E1" s="635"/>
      <c r="F1" s="636" t="s">
        <v>83</v>
      </c>
      <c r="G1" s="636"/>
      <c r="H1" s="636"/>
      <c r="I1" s="635" t="s">
        <v>84</v>
      </c>
      <c r="J1" s="635"/>
      <c r="K1" s="635"/>
      <c r="L1" s="636" t="s">
        <v>85</v>
      </c>
      <c r="M1" s="636"/>
      <c r="N1" s="636"/>
      <c r="O1" s="636" t="s">
        <v>86</v>
      </c>
      <c r="P1" s="636"/>
      <c r="Q1" s="636"/>
      <c r="R1" s="8" t="s">
        <v>121</v>
      </c>
      <c r="S1" s="8" t="s">
        <v>32</v>
      </c>
    </row>
    <row r="2" spans="1:19" ht="12.75">
      <c r="A2" s="9">
        <f>'Dati part'!B3</f>
        <v>2</v>
      </c>
      <c r="B2" s="10" t="str">
        <f>'Dati part'!C3</f>
        <v>MARCO MAMELI</v>
      </c>
      <c r="C2" s="9">
        <f>IF(SUMIF('Dati part'!G$35:G$40,$A2)=$A2,'Dati part'!$C$33+'Dati part'!$E$33,0)</f>
        <v>38</v>
      </c>
      <c r="D2" s="11">
        <f>E17</f>
        <v>0</v>
      </c>
      <c r="E2" s="12">
        <f>IF(C2=0,D2,IF(D2=0,C2,IF(C2&gt;D2,D2,C2)))</f>
        <v>38</v>
      </c>
      <c r="F2" s="9">
        <f>IF(SUMIF('Dati part'!H$35:H$40,$A2)=$A2,'Dati part'!$C$34+'Dati part'!$E$34,0)</f>
        <v>0</v>
      </c>
      <c r="G2" s="11">
        <f aca="true" t="shared" si="0" ref="G2:G13">H17</f>
        <v>0</v>
      </c>
      <c r="H2" s="12">
        <f>IF(F2=0,G2,IF(G2=0,F2,IF(F2&gt;G2,G2,F2)))</f>
        <v>0</v>
      </c>
      <c r="I2" s="9">
        <f>IF(SUMIF('Dati part'!I$35:I$40,$A2)=$A2,'Dati part'!$C$35+'Dati part'!$E$35,0)</f>
        <v>33</v>
      </c>
      <c r="J2" s="11">
        <f aca="true" t="shared" si="1" ref="J2:J13">K17</f>
        <v>0</v>
      </c>
      <c r="K2" s="12">
        <f>IF(I2=0,J2,IF(J2=0,I2,IF(I2&gt;J2,J2,I2)))</f>
        <v>33</v>
      </c>
      <c r="L2" s="9">
        <f>IF(SUMIF('Dati part'!J$35:J$40,$A2)=$A2,'Dati part'!$C$36+'Dati part'!$E$36,0)</f>
        <v>0</v>
      </c>
      <c r="M2" s="11">
        <f aca="true" t="shared" si="2" ref="M2:M13">N17</f>
        <v>0</v>
      </c>
      <c r="N2" s="12">
        <f aca="true" t="shared" si="3" ref="N2:N13">IF(L2=0,M2,IF(M2=0,L2,IF(L2&gt;M2,M2,L2)))</f>
        <v>0</v>
      </c>
      <c r="O2" s="9">
        <f>IF(SUMIF('Dati part'!K$35:K$40,$A2)=$A2,'Dati part'!$C$37+'Dati part'!$E$37,0)</f>
        <v>0</v>
      </c>
      <c r="P2" s="11">
        <f aca="true" t="shared" si="4" ref="P2:P13">Q17</f>
        <v>0</v>
      </c>
      <c r="Q2" s="12">
        <f>IF(O2=0,P2,IF(P2=0,O2,IF(O2&gt;P2,P2,O2)))</f>
        <v>0</v>
      </c>
      <c r="R2" s="13">
        <f>IF('Dati part'!$J$15=0,0,IF('Dati part'!A3="L",SUM('Dati part'!$C$33,'Dati part'!$C$34,'Dati part'!$C$35,'Dati part'!$C$36,'Dati part'!$E$33,'Dati part'!$E$34,'Dati part'!$E$35,'Dati part'!$E$36,'Dati part'!$C$37,'Dati part'!$E$37)/100*90,IF(A2='Dati part'!$J$15,SUM(Q2,N2,K2,H2,E2)/100*70,IF(A2='Dati part'!$K$15,SUM(Q2,N2,K2,H2,E2)/100*70,0))))</f>
        <v>0</v>
      </c>
      <c r="S2" s="13">
        <f>IF('Dati part'!B3="","-",IF(R2=0,IF('Dati part'!A3="L",SUM('Dati part'!$C$33,'Dati part'!$C$34,'Dati part'!$C$35,'Dati part'!$C$36,'Dati part'!$E$33,'Dati part'!$E$34,'Dati part'!$E$35,'Dati part'!$E$36,'Dati part'!$C$37,'Dati part'!$E$37),SUM(Q2,N2,K2,H2,E2)),R2))</f>
        <v>71</v>
      </c>
    </row>
    <row r="3" spans="1:19" ht="12.75">
      <c r="A3" s="14">
        <f>'Dati part'!B4</f>
        <v>3</v>
      </c>
      <c r="B3" s="15" t="str">
        <f>'Dati part'!C4</f>
        <v>MONICA BONORI</v>
      </c>
      <c r="C3" s="14">
        <f>IF(SUMIF('Dati part'!G$35:G$40,$A3)=$A3,'Dati part'!$C$33+'Dati part'!$E$33,0)</f>
        <v>38</v>
      </c>
      <c r="D3" s="16">
        <f aca="true" t="shared" si="5" ref="D3:D13">E18</f>
        <v>0</v>
      </c>
      <c r="E3" s="17">
        <f aca="true" t="shared" si="6" ref="E3:E13">IF(C3=0,D3,IF(D3=0,C3,IF(C3&gt;D3,D3,C3)))</f>
        <v>38</v>
      </c>
      <c r="F3" s="14">
        <f>IF(SUMIF('Dati part'!H$35:H$40,$A3)=$A3,'Dati part'!$C$34+'Dati part'!$E$34,0)</f>
        <v>43</v>
      </c>
      <c r="G3" s="16">
        <f t="shared" si="0"/>
        <v>0</v>
      </c>
      <c r="H3" s="17">
        <f aca="true" t="shared" si="7" ref="H3:H13">IF(F3=0,G3,IF(G3=0,F3,IF(F3&gt;G3,G3,F3)))</f>
        <v>43</v>
      </c>
      <c r="I3" s="14">
        <f>IF(SUMIF('Dati part'!I$35:I$40,$A3)=$A3,'Dati part'!$C$35+'Dati part'!$E$35,0)</f>
        <v>33</v>
      </c>
      <c r="J3" s="16">
        <f t="shared" si="1"/>
        <v>0</v>
      </c>
      <c r="K3" s="17">
        <f aca="true" t="shared" si="8" ref="K3:K13">IF(I3=0,J3,IF(J3=0,I3,IF(I3&gt;J3,J3,I3)))</f>
        <v>33</v>
      </c>
      <c r="L3" s="14">
        <f>IF(SUMIF('Dati part'!J$35:J$40,$A3)=$A3,'Dati part'!$C$36+'Dati part'!$E$36,0)</f>
        <v>0</v>
      </c>
      <c r="M3" s="16">
        <f t="shared" si="2"/>
        <v>0</v>
      </c>
      <c r="N3" s="17">
        <f t="shared" si="3"/>
        <v>0</v>
      </c>
      <c r="O3" s="14">
        <f>IF(SUMIF('Dati part'!K$35:K$40,$A3)=$A3,'Dati part'!$C$37+'Dati part'!$E$37,0)</f>
        <v>0</v>
      </c>
      <c r="P3" s="16">
        <f t="shared" si="4"/>
        <v>0</v>
      </c>
      <c r="Q3" s="17">
        <f aca="true" t="shared" si="9" ref="Q3:Q13">IF(O3=0,P3,IF(P3=0,O3,IF(O3&gt;P3,P3,O3)))</f>
        <v>0</v>
      </c>
      <c r="R3" s="18">
        <f>IF('Dati part'!$J$15=0,0,IF('Dati part'!A4="L",SUM('Dati part'!$C$33,'Dati part'!$C$34,'Dati part'!$C$35,'Dati part'!$C$36,'Dati part'!$E$33,'Dati part'!$E$34,'Dati part'!$E$35,'Dati part'!$E$36,'Dati part'!$C$37,'Dati part'!$E$37)/100*90,IF(A3='Dati part'!$J$15,SUM(Q3,N3,K3,H3,E3)/100*70,IF(A3='Dati part'!$K$15,SUM(Q3,N3,K3,H3,E3)/100*70,0))))</f>
        <v>0</v>
      </c>
      <c r="S3" s="19">
        <f>IF('Dati part'!B4="","-",IF(R3=0,IF('Dati part'!A4="L",SUM('Dati part'!$C$33,'Dati part'!$C$34,'Dati part'!$C$35,'Dati part'!$C$36,'Dati part'!$E$33,'Dati part'!$E$34,'Dati part'!$E$35,'Dati part'!$E$36,'Dati part'!$C$37,'Dati part'!$E$37),SUM(Q3,N3,K3,H3,E3)),R3))</f>
        <v>114</v>
      </c>
    </row>
    <row r="4" spans="1:19" ht="12.75">
      <c r="A4" s="14">
        <f>'Dati part'!B5</f>
        <v>4</v>
      </c>
      <c r="B4" s="15" t="str">
        <f>'Dati part'!C5</f>
        <v>CATERINA TREBISONDA</v>
      </c>
      <c r="C4" s="14">
        <f>IF(SUMIF('Dati part'!G$35:G$40,$A4)=$A4,'Dati part'!$C$33+'Dati part'!$E$33,0)</f>
        <v>38</v>
      </c>
      <c r="D4" s="16">
        <f t="shared" si="5"/>
        <v>0</v>
      </c>
      <c r="E4" s="17">
        <f t="shared" si="6"/>
        <v>38</v>
      </c>
      <c r="F4" s="14">
        <f>IF(SUMIF('Dati part'!H$35:H$40,$A4)=$A4,'Dati part'!$C$34+'Dati part'!$E$34,0)</f>
        <v>43</v>
      </c>
      <c r="G4" s="16">
        <f t="shared" si="0"/>
        <v>0</v>
      </c>
      <c r="H4" s="17">
        <f t="shared" si="7"/>
        <v>43</v>
      </c>
      <c r="I4" s="14">
        <f>IF(SUMIF('Dati part'!I$35:I$40,$A4)=$A4,'Dati part'!$C$35+'Dati part'!$E$35,0)</f>
        <v>33</v>
      </c>
      <c r="J4" s="16">
        <f t="shared" si="1"/>
        <v>0</v>
      </c>
      <c r="K4" s="17">
        <f t="shared" si="8"/>
        <v>33</v>
      </c>
      <c r="L4" s="14">
        <f>IF(SUMIF('Dati part'!J$35:J$40,$A4)=$A4,'Dati part'!$C$36+'Dati part'!$E$36,0)</f>
        <v>0</v>
      </c>
      <c r="M4" s="16">
        <f t="shared" si="2"/>
        <v>0</v>
      </c>
      <c r="N4" s="17">
        <f t="shared" si="3"/>
        <v>0</v>
      </c>
      <c r="O4" s="14">
        <f>IF(SUMIF('Dati part'!K$35:K$40,$A4)=$A4,'Dati part'!$C$37+'Dati part'!$E$37,0)</f>
        <v>0</v>
      </c>
      <c r="P4" s="16">
        <f t="shared" si="4"/>
        <v>0</v>
      </c>
      <c r="Q4" s="17">
        <f t="shared" si="9"/>
        <v>0</v>
      </c>
      <c r="R4" s="18">
        <f>IF('Dati part'!$J$15=0,0,IF('Dati part'!A5="L",SUM('Dati part'!$C$33,'Dati part'!$C$34,'Dati part'!$C$35,'Dati part'!$C$36,'Dati part'!$E$33,'Dati part'!$E$34,'Dati part'!$E$35,'Dati part'!$E$36,'Dati part'!$C$37,'Dati part'!$E$37)/100*90,IF(A4='Dati part'!$J$15,SUM(Q4,N4,K4,H4,E4)/100*70,IF(A4='Dati part'!$K$15,SUM(Q4,N4,K4,H4,E4)/100*70,0))))</f>
        <v>0</v>
      </c>
      <c r="S4" s="19">
        <f>IF('Dati part'!B5="","-",IF(R4=0,IF('Dati part'!A5="L",SUM('Dati part'!$C$33,'Dati part'!$C$34,'Dati part'!$C$35,'Dati part'!$C$36,'Dati part'!$E$33,'Dati part'!$E$34,'Dati part'!$E$35,'Dati part'!$E$36,'Dati part'!$C$37,'Dati part'!$E$37),SUM(Q4,N4,K4,H4,E4)),R4))</f>
        <v>114</v>
      </c>
    </row>
    <row r="5" spans="1:19" ht="12.75">
      <c r="A5" s="14">
        <f>'Dati part'!B6</f>
        <v>6</v>
      </c>
      <c r="B5" s="15" t="str">
        <f>'Dati part'!C6</f>
        <v>GABRIELE SOLARO</v>
      </c>
      <c r="C5" s="14">
        <f>IF(SUMIF('Dati part'!G$35:G$40,$A5)=$A5,'Dati part'!$C$33+'Dati part'!$E$33,0)</f>
        <v>0</v>
      </c>
      <c r="D5" s="16">
        <f t="shared" si="5"/>
        <v>0</v>
      </c>
      <c r="E5" s="17">
        <f t="shared" si="6"/>
        <v>0</v>
      </c>
      <c r="F5" s="14">
        <f>IF(SUMIF('Dati part'!H$35:H$40,$A5)=$A5,'Dati part'!$C$34+'Dati part'!$E$34,0)</f>
        <v>0</v>
      </c>
      <c r="G5" s="16">
        <f t="shared" si="0"/>
        <v>0</v>
      </c>
      <c r="H5" s="17">
        <f t="shared" si="7"/>
        <v>0</v>
      </c>
      <c r="I5" s="14">
        <f>IF(SUMIF('Dati part'!I$35:I$40,$A5)=$A5,'Dati part'!$C$35+'Dati part'!$E$35,0)</f>
        <v>33</v>
      </c>
      <c r="J5" s="16">
        <f t="shared" si="1"/>
        <v>0</v>
      </c>
      <c r="K5" s="17">
        <f t="shared" si="8"/>
        <v>33</v>
      </c>
      <c r="L5" s="14">
        <f>IF(SUMIF('Dati part'!J$35:J$40,$A5)=$A5,'Dati part'!$C$36+'Dati part'!$E$36,0)</f>
        <v>0</v>
      </c>
      <c r="M5" s="16">
        <f t="shared" si="2"/>
        <v>0</v>
      </c>
      <c r="N5" s="17">
        <f t="shared" si="3"/>
        <v>0</v>
      </c>
      <c r="O5" s="14">
        <f>IF(SUMIF('Dati part'!K$35:K$40,$A5)=$A5,'Dati part'!$C$37+'Dati part'!$E$37,0)</f>
        <v>0</v>
      </c>
      <c r="P5" s="16">
        <f t="shared" si="4"/>
        <v>0</v>
      </c>
      <c r="Q5" s="17">
        <f t="shared" si="9"/>
        <v>0</v>
      </c>
      <c r="R5" s="18">
        <f>IF('Dati part'!$J$15=0,0,IF('Dati part'!A6="L",SUM('Dati part'!$C$33,'Dati part'!$C$34,'Dati part'!$C$35,'Dati part'!$C$36,'Dati part'!$E$33,'Dati part'!$E$34,'Dati part'!$E$35,'Dati part'!$E$36,'Dati part'!$C$37,'Dati part'!$E$37)/100*90,IF(A5='Dati part'!$J$15,SUM(Q5,N5,K5,H5,E5)/100*70,IF(A5='Dati part'!$K$15,SUM(Q5,N5,K5,H5,E5)/100*70,0))))</f>
        <v>0</v>
      </c>
      <c r="S5" s="19">
        <f>IF('Dati part'!B6="","-",IF(R5=0,IF('Dati part'!A6="L",SUM('Dati part'!$C$33,'Dati part'!$C$34,'Dati part'!$C$35,'Dati part'!$C$36,'Dati part'!$E$33,'Dati part'!$E$34,'Dati part'!$E$35,'Dati part'!$E$36,'Dati part'!$C$37,'Dati part'!$E$37),SUM(Q5,N5,K5,H5,E5)),R5))</f>
        <v>33</v>
      </c>
    </row>
    <row r="6" spans="1:19" ht="12.75">
      <c r="A6" s="14">
        <f>'Dati part'!B7</f>
        <v>7</v>
      </c>
      <c r="B6" s="15" t="str">
        <f>'Dati part'!C7</f>
        <v>SILVIA STEFANINI</v>
      </c>
      <c r="C6" s="14">
        <f>IF(SUMIF('Dati part'!G$35:G$40,$A6)=$A6,'Dati part'!$C$33+'Dati part'!$E$33,0)</f>
        <v>38</v>
      </c>
      <c r="D6" s="16">
        <f t="shared" si="5"/>
        <v>0</v>
      </c>
      <c r="E6" s="17">
        <f t="shared" si="6"/>
        <v>38</v>
      </c>
      <c r="F6" s="14">
        <f>IF(SUMIF('Dati part'!H$35:H$40,$A6)=$A6,'Dati part'!$C$34+'Dati part'!$E$34,0)</f>
        <v>43</v>
      </c>
      <c r="G6" s="16">
        <f t="shared" si="0"/>
        <v>0</v>
      </c>
      <c r="H6" s="17">
        <f t="shared" si="7"/>
        <v>43</v>
      </c>
      <c r="I6" s="14">
        <f>IF(SUMIF('Dati part'!I$35:I$40,$A6)=$A6,'Dati part'!$C$35+'Dati part'!$E$35,0)</f>
        <v>33</v>
      </c>
      <c r="J6" s="16">
        <f t="shared" si="1"/>
        <v>0</v>
      </c>
      <c r="K6" s="17">
        <f t="shared" si="8"/>
        <v>33</v>
      </c>
      <c r="L6" s="14">
        <f>IF(SUMIF('Dati part'!J$35:J$40,$A6)=$A6,'Dati part'!$C$36+'Dati part'!$E$36,0)</f>
        <v>0</v>
      </c>
      <c r="M6" s="16">
        <f t="shared" si="2"/>
        <v>0</v>
      </c>
      <c r="N6" s="17">
        <f t="shared" si="3"/>
        <v>0</v>
      </c>
      <c r="O6" s="14">
        <f>IF(SUMIF('Dati part'!K$35:K$40,$A6)=$A6,'Dati part'!$C$37+'Dati part'!$E$37,0)</f>
        <v>0</v>
      </c>
      <c r="P6" s="16">
        <f t="shared" si="4"/>
        <v>0</v>
      </c>
      <c r="Q6" s="17">
        <f t="shared" si="9"/>
        <v>0</v>
      </c>
      <c r="R6" s="18">
        <f>IF('Dati part'!$J$15=0,0,IF('Dati part'!A7="L",SUM('Dati part'!$C$33,'Dati part'!$C$34,'Dati part'!$C$35,'Dati part'!$C$36,'Dati part'!$E$33,'Dati part'!$E$34,'Dati part'!$E$35,'Dati part'!$E$36,'Dati part'!$C$37,'Dati part'!$E$37)/100*90,IF(A6='Dati part'!$J$15,SUM(Q6,N6,K6,H6,E6)/100*70,IF(A6='Dati part'!$K$15,SUM(Q6,N6,K6,H6,E6)/100*70,0))))</f>
        <v>0</v>
      </c>
      <c r="S6" s="19">
        <f>IF('Dati part'!B7="","-",IF(R6=0,IF('Dati part'!A7="L",SUM('Dati part'!$C$33,'Dati part'!$C$34,'Dati part'!$C$35,'Dati part'!$C$36,'Dati part'!$E$33,'Dati part'!$E$34,'Dati part'!$E$35,'Dati part'!$E$36,'Dati part'!$C$37,'Dati part'!$E$37),SUM(Q6,N6,K6,H6,E6)),R6))</f>
        <v>114</v>
      </c>
    </row>
    <row r="7" spans="1:19" ht="12.75">
      <c r="A7" s="14">
        <f>'Dati part'!B8</f>
        <v>8</v>
      </c>
      <c r="B7" s="15" t="str">
        <f>'Dati part'!C8</f>
        <v>PIERPAOLO CAMMELLI</v>
      </c>
      <c r="C7" s="14">
        <f>IF(SUMIF('Dati part'!G$35:G$40,$A7)=$A7,'Dati part'!$C$33+'Dati part'!$E$33,0)</f>
        <v>38</v>
      </c>
      <c r="D7" s="16">
        <f t="shared" si="5"/>
        <v>0</v>
      </c>
      <c r="E7" s="17">
        <f t="shared" si="6"/>
        <v>38</v>
      </c>
      <c r="F7" s="14">
        <f>IF(SUMIF('Dati part'!H$35:H$40,$A7)=$A7,'Dati part'!$C$34+'Dati part'!$E$34,0)</f>
        <v>43</v>
      </c>
      <c r="G7" s="16">
        <f t="shared" si="0"/>
        <v>0</v>
      </c>
      <c r="H7" s="17">
        <f t="shared" si="7"/>
        <v>43</v>
      </c>
      <c r="I7" s="14">
        <f>IF(SUMIF('Dati part'!I$35:I$40,$A7)=$A7,'Dati part'!$C$35+'Dati part'!$E$35,0)</f>
        <v>0</v>
      </c>
      <c r="J7" s="16">
        <f t="shared" si="1"/>
        <v>0</v>
      </c>
      <c r="K7" s="17">
        <f t="shared" si="8"/>
        <v>0</v>
      </c>
      <c r="L7" s="14">
        <f>IF(SUMIF('Dati part'!J$35:J$40,$A7)=$A7,'Dati part'!$C$36+'Dati part'!$E$36,0)</f>
        <v>0</v>
      </c>
      <c r="M7" s="16">
        <f t="shared" si="2"/>
        <v>0</v>
      </c>
      <c r="N7" s="17">
        <f t="shared" si="3"/>
        <v>0</v>
      </c>
      <c r="O7" s="14">
        <f>IF(SUMIF('Dati part'!K$35:K$40,$A7)=$A7,'Dati part'!$C$37+'Dati part'!$E$37,0)</f>
        <v>0</v>
      </c>
      <c r="P7" s="16">
        <f t="shared" si="4"/>
        <v>0</v>
      </c>
      <c r="Q7" s="17">
        <f t="shared" si="9"/>
        <v>0</v>
      </c>
      <c r="R7" s="18">
        <f>IF('Dati part'!$J$15=0,0,IF('Dati part'!A8="L",SUM('Dati part'!$C$33,'Dati part'!$C$34,'Dati part'!$C$35,'Dati part'!$C$36,'Dati part'!$E$33,'Dati part'!$E$34,'Dati part'!$E$35,'Dati part'!$E$36,'Dati part'!$C$37,'Dati part'!$E$37)/100*90,IF(A7='Dati part'!$J$15,SUM(Q7,N7,K7,H7,E7)/100*70,IF(A7='Dati part'!$K$15,SUM(Q7,N7,K7,H7,E7)/100*70,0))))</f>
        <v>0</v>
      </c>
      <c r="S7" s="19">
        <f>IF('Dati part'!B8="","-",IF(R7=0,IF('Dati part'!A8="L",SUM('Dati part'!$C$33,'Dati part'!$C$34,'Dati part'!$C$35,'Dati part'!$C$36,'Dati part'!$E$33,'Dati part'!$E$34,'Dati part'!$E$35,'Dati part'!$E$36,'Dati part'!$C$37,'Dati part'!$E$37),SUM(Q7,N7,K7,H7,E7)),R7))</f>
        <v>81</v>
      </c>
    </row>
    <row r="8" spans="1:19" ht="12.75">
      <c r="A8" s="14">
        <f>'Dati part'!B9</f>
        <v>11</v>
      </c>
      <c r="B8" s="15" t="str">
        <f>'Dati part'!C9</f>
        <v>DAVIDE BARBIERI</v>
      </c>
      <c r="C8" s="14">
        <f>IF(SUMIF('Dati part'!G$35:G$40,$A8)=$A8,'Dati part'!$C$33+'Dati part'!$E$33,0)</f>
        <v>0</v>
      </c>
      <c r="D8" s="16">
        <f t="shared" si="5"/>
        <v>0</v>
      </c>
      <c r="E8" s="17">
        <f t="shared" si="6"/>
        <v>0</v>
      </c>
      <c r="F8" s="14">
        <f>IF(SUMIF('Dati part'!H$35:H$40,$A8)=$A8,'Dati part'!$C$34+'Dati part'!$E$34,0)</f>
        <v>0</v>
      </c>
      <c r="G8" s="16">
        <f t="shared" si="0"/>
        <v>0</v>
      </c>
      <c r="H8" s="17">
        <f t="shared" si="7"/>
        <v>0</v>
      </c>
      <c r="I8" s="14">
        <f>IF(SUMIF('Dati part'!I$35:I$40,$A8)=$A8,'Dati part'!$C$35+'Dati part'!$E$35,0)</f>
        <v>33</v>
      </c>
      <c r="J8" s="16">
        <f t="shared" si="1"/>
        <v>0</v>
      </c>
      <c r="K8" s="17">
        <f t="shared" si="8"/>
        <v>33</v>
      </c>
      <c r="L8" s="14">
        <f>IF(SUMIF('Dati part'!J$35:J$40,$A8)=$A8,'Dati part'!$C$36+'Dati part'!$E$36,0)</f>
        <v>0</v>
      </c>
      <c r="M8" s="16">
        <f t="shared" si="2"/>
        <v>0</v>
      </c>
      <c r="N8" s="17">
        <f t="shared" si="3"/>
        <v>0</v>
      </c>
      <c r="O8" s="14">
        <f>IF(SUMIF('Dati part'!K$35:K$40,$A8)=$A8,'Dati part'!$C$37+'Dati part'!$E$37,0)</f>
        <v>0</v>
      </c>
      <c r="P8" s="16">
        <f t="shared" si="4"/>
        <v>0</v>
      </c>
      <c r="Q8" s="17">
        <f t="shared" si="9"/>
        <v>0</v>
      </c>
      <c r="R8" s="18">
        <f>IF('Dati part'!$J$15=0,0,IF('Dati part'!A9="L",SUM('Dati part'!$C$33,'Dati part'!$C$34,'Dati part'!$C$35,'Dati part'!$C$36,'Dati part'!$E$33,'Dati part'!$E$34,'Dati part'!$E$35,'Dati part'!$E$36,'Dati part'!$C$37,'Dati part'!$E$37)/100*90,IF(A8='Dati part'!$J$15,SUM(Q8,N8,K8,H8,E8)/100*70,IF(A8='Dati part'!$K$15,SUM(Q8,N8,K8,H8,E8)/100*70,0))))</f>
        <v>0</v>
      </c>
      <c r="S8" s="19">
        <f>IF('Dati part'!B9="","-",IF(R8=0,IF('Dati part'!A9="L",SUM('Dati part'!$C$33,'Dati part'!$C$34,'Dati part'!$C$35,'Dati part'!$C$36,'Dati part'!$E$33,'Dati part'!$E$34,'Dati part'!$E$35,'Dati part'!$E$36,'Dati part'!$C$37,'Dati part'!$E$37),SUM(Q8,N8,K8,H8,E8)),R8))</f>
        <v>33</v>
      </c>
    </row>
    <row r="9" spans="1:19" ht="12.75">
      <c r="A9" s="14">
        <f>'Dati part'!B10</f>
        <v>13</v>
      </c>
      <c r="B9" s="15" t="str">
        <f>'Dati part'!C10</f>
        <v>GIANMARCO PULGA</v>
      </c>
      <c r="C9" s="14">
        <f>IF(SUMIF('Dati part'!G$35:G$40,$A9)=$A9,'Dati part'!$C$33+'Dati part'!$E$33,0)</f>
        <v>38</v>
      </c>
      <c r="D9" s="16">
        <f t="shared" si="5"/>
        <v>0</v>
      </c>
      <c r="E9" s="17">
        <f t="shared" si="6"/>
        <v>38</v>
      </c>
      <c r="F9" s="14">
        <f>IF(SUMIF('Dati part'!H$35:H$40,$A9)=$A9,'Dati part'!$C$34+'Dati part'!$E$34,0)</f>
        <v>43</v>
      </c>
      <c r="G9" s="16">
        <f t="shared" si="0"/>
        <v>0</v>
      </c>
      <c r="H9" s="17">
        <f t="shared" si="7"/>
        <v>43</v>
      </c>
      <c r="I9" s="14">
        <f>IF(SUMIF('Dati part'!I$35:I$40,$A9)=$A9,'Dati part'!$C$35+'Dati part'!$E$35,0)</f>
        <v>0</v>
      </c>
      <c r="J9" s="16">
        <f t="shared" si="1"/>
        <v>0</v>
      </c>
      <c r="K9" s="17">
        <f t="shared" si="8"/>
        <v>0</v>
      </c>
      <c r="L9" s="14">
        <f>IF(SUMIF('Dati part'!J$35:J$40,$A9)=$A9,'Dati part'!$C$36+'Dati part'!$E$36,0)</f>
        <v>0</v>
      </c>
      <c r="M9" s="16">
        <f t="shared" si="2"/>
        <v>0</v>
      </c>
      <c r="N9" s="17">
        <f t="shared" si="3"/>
        <v>0</v>
      </c>
      <c r="O9" s="14">
        <f>IF(SUMIF('Dati part'!K$35:K$40,$A9)=$A9,'Dati part'!$C$37+'Dati part'!$E$37,0)</f>
        <v>0</v>
      </c>
      <c r="P9" s="16">
        <f t="shared" si="4"/>
        <v>0</v>
      </c>
      <c r="Q9" s="17">
        <f t="shared" si="9"/>
        <v>0</v>
      </c>
      <c r="R9" s="18">
        <f>IF('Dati part'!$J$15=0,0,IF('Dati part'!A10="L",SUM('Dati part'!$C$33,'Dati part'!$C$34,'Dati part'!$C$35,'Dati part'!$C$36,'Dati part'!$E$33,'Dati part'!$E$34,'Dati part'!$E$35,'Dati part'!$E$36,'Dati part'!$C$37,'Dati part'!$E$37)/100*90,IF(A9='Dati part'!$J$15,SUM(Q9,N9,K9,H9,E9)/100*70,IF(A9='Dati part'!$K$15,SUM(Q9,N9,K9,H9,E9)/100*70,0))))</f>
        <v>0</v>
      </c>
      <c r="S9" s="19">
        <f>IF('Dati part'!B10="","-",IF(R9=0,IF('Dati part'!A10="L",SUM('Dati part'!$C$33,'Dati part'!$C$34,'Dati part'!$C$35,'Dati part'!$C$36,'Dati part'!$E$33,'Dati part'!$E$34,'Dati part'!$E$35,'Dati part'!$E$36,'Dati part'!$C$37,'Dati part'!$E$37),SUM(Q9,N9,K9,H9,E9)),R9))</f>
        <v>81</v>
      </c>
    </row>
    <row r="10" spans="1:19" ht="12.75">
      <c r="A10" s="14">
        <f>'Dati part'!B11</f>
        <v>31</v>
      </c>
      <c r="B10" s="15" t="str">
        <f>'Dati part'!C11</f>
        <v>PAOLO SARONNI</v>
      </c>
      <c r="C10" s="14">
        <f>IF(SUMIF('Dati part'!G$35:G$40,$A10)=$A10,'Dati part'!$C$33+'Dati part'!$E$33,0)</f>
        <v>0</v>
      </c>
      <c r="D10" s="16">
        <f t="shared" si="5"/>
        <v>0</v>
      </c>
      <c r="E10" s="17">
        <f t="shared" si="6"/>
        <v>0</v>
      </c>
      <c r="F10" s="14">
        <f>IF(SUMIF('Dati part'!H$35:H$40,$A10)=$A10,'Dati part'!$C$34+'Dati part'!$E$34,0)</f>
        <v>43</v>
      </c>
      <c r="G10" s="16">
        <f t="shared" si="0"/>
        <v>0</v>
      </c>
      <c r="H10" s="17">
        <f t="shared" si="7"/>
        <v>43</v>
      </c>
      <c r="I10" s="14">
        <f>IF(SUMIF('Dati part'!I$35:I$40,$A10)=$A10,'Dati part'!$C$35+'Dati part'!$E$35,0)</f>
        <v>0</v>
      </c>
      <c r="J10" s="16">
        <f t="shared" si="1"/>
        <v>0</v>
      </c>
      <c r="K10" s="17">
        <f t="shared" si="8"/>
        <v>0</v>
      </c>
      <c r="L10" s="14">
        <f>IF(SUMIF('Dati part'!J$35:J$40,$A10)=$A10,'Dati part'!$C$36+'Dati part'!$E$36,0)</f>
        <v>0</v>
      </c>
      <c r="M10" s="16">
        <f t="shared" si="2"/>
        <v>0</v>
      </c>
      <c r="N10" s="17">
        <f t="shared" si="3"/>
        <v>0</v>
      </c>
      <c r="O10" s="14">
        <f>IF(SUMIF('Dati part'!K$35:K$40,$A10)=$A10,'Dati part'!$C$37+'Dati part'!$E$37,0)</f>
        <v>0</v>
      </c>
      <c r="P10" s="16">
        <f t="shared" si="4"/>
        <v>0</v>
      </c>
      <c r="Q10" s="17">
        <f t="shared" si="9"/>
        <v>0</v>
      </c>
      <c r="R10" s="18">
        <f>IF('Dati part'!$J$15=0,0,IF('Dati part'!A11="L",SUM('Dati part'!$C$33,'Dati part'!$C$34,'Dati part'!$C$35,'Dati part'!$C$36,'Dati part'!$E$33,'Dati part'!$E$34,'Dati part'!$E$35,'Dati part'!$E$36,'Dati part'!$C$37,'Dati part'!$E$37)/100*90,IF(A10='Dati part'!$J$15,SUM(Q10,N10,K10,H10,E10)/100*70,IF(A10='Dati part'!$K$15,SUM(Q10,N10,K10,H10,E10)/100*70,0))))</f>
        <v>0</v>
      </c>
      <c r="S10" s="19">
        <f>IF('Dati part'!B11="","-",IF(R10=0,IF('Dati part'!A11="L",SUM('Dati part'!$C$33,'Dati part'!$C$34,'Dati part'!$C$35,'Dati part'!$C$36,'Dati part'!$E$33,'Dati part'!$E$34,'Dati part'!$E$35,'Dati part'!$E$36,'Dati part'!$C$37,'Dati part'!$E$37),SUM(Q10,N10,K10,H10,E10)),R10))</f>
        <v>43</v>
      </c>
    </row>
    <row r="11" spans="1:19" ht="12.75">
      <c r="A11" s="14">
        <f>'Dati part'!B12</f>
        <v>0</v>
      </c>
      <c r="B11" s="15">
        <f>'Dati part'!C12</f>
        <v>0</v>
      </c>
      <c r="C11" s="14">
        <f>IF(SUMIF('Dati part'!G$35:G$40,$A11)=$A11,'Dati part'!$C$33+'Dati part'!$E$33,0)</f>
        <v>38</v>
      </c>
      <c r="D11" s="16">
        <f t="shared" si="5"/>
        <v>0</v>
      </c>
      <c r="E11" s="17">
        <f t="shared" si="6"/>
        <v>38</v>
      </c>
      <c r="F11" s="14">
        <f>IF(SUMIF('Dati part'!H$35:H$40,$A11)=$A11,'Dati part'!$C$34+'Dati part'!$E$34,0)</f>
        <v>43</v>
      </c>
      <c r="G11" s="16">
        <f t="shared" si="0"/>
        <v>0</v>
      </c>
      <c r="H11" s="17">
        <f t="shared" si="7"/>
        <v>43</v>
      </c>
      <c r="I11" s="14">
        <f>IF(SUMIF('Dati part'!I$35:I$40,$A11)=$A11,'Dati part'!$C$35+'Dati part'!$E$35,0)</f>
        <v>33</v>
      </c>
      <c r="J11" s="16">
        <f t="shared" si="1"/>
        <v>0</v>
      </c>
      <c r="K11" s="17">
        <f t="shared" si="8"/>
        <v>33</v>
      </c>
      <c r="L11" s="14">
        <f>IF(SUMIF('Dati part'!J$35:J$40,$A11)=$A11,'Dati part'!$C$36+'Dati part'!$E$36,0)</f>
        <v>0</v>
      </c>
      <c r="M11" s="16">
        <f t="shared" si="2"/>
        <v>0</v>
      </c>
      <c r="N11" s="17">
        <f t="shared" si="3"/>
        <v>0</v>
      </c>
      <c r="O11" s="14">
        <f>IF(SUMIF('Dati part'!K$35:K$40,$A11)=$A11,'Dati part'!$C$37+'Dati part'!$E$37,0)</f>
        <v>0</v>
      </c>
      <c r="P11" s="16">
        <f t="shared" si="4"/>
        <v>0</v>
      </c>
      <c r="Q11" s="17">
        <f t="shared" si="9"/>
        <v>0</v>
      </c>
      <c r="R11" s="18">
        <f>IF('Dati part'!$J$15=0,0,IF('Dati part'!A12="L",SUM('Dati part'!$C$33,'Dati part'!$C$34,'Dati part'!$C$35,'Dati part'!$C$36,'Dati part'!$E$33,'Dati part'!$E$34,'Dati part'!$E$35,'Dati part'!$E$36,'Dati part'!$C$37,'Dati part'!$E$37)/100*90,IF(A11='Dati part'!$J$15,SUM(Q11,N11,K11,H11,E11)/100*70,IF(A11='Dati part'!$K$15,SUM(Q11,N11,K11,H11,E11)/100*70,0))))</f>
        <v>0</v>
      </c>
      <c r="S11" s="19" t="str">
        <f>IF('Dati part'!B12="","-",IF(R11=0,IF('Dati part'!A12="L",SUM('Dati part'!$C$33,'Dati part'!$C$34,'Dati part'!$C$35,'Dati part'!$C$36,'Dati part'!$E$33,'Dati part'!$E$34,'Dati part'!$E$35,'Dati part'!$E$36,'Dati part'!$C$37,'Dati part'!$E$37),SUM(Q11,N11,K11,H11,E11)),R11))</f>
        <v>-</v>
      </c>
    </row>
    <row r="12" spans="1:19" ht="12.75">
      <c r="A12" s="14">
        <f>'Dati part'!B13</f>
        <v>0</v>
      </c>
      <c r="B12" s="15">
        <f>'Dati part'!C13</f>
        <v>0</v>
      </c>
      <c r="C12" s="14">
        <f>IF(SUMIF('Dati part'!G$35:G$40,$A12)=$A12,'Dati part'!$C$33+'Dati part'!$E$33,0)</f>
        <v>38</v>
      </c>
      <c r="D12" s="16">
        <f t="shared" si="5"/>
        <v>0</v>
      </c>
      <c r="E12" s="17">
        <f t="shared" si="6"/>
        <v>38</v>
      </c>
      <c r="F12" s="14">
        <f>IF(SUMIF('Dati part'!H$35:H$40,$A12)=$A12,'Dati part'!$C$34+'Dati part'!$E$34,0)</f>
        <v>43</v>
      </c>
      <c r="G12" s="16">
        <f t="shared" si="0"/>
        <v>0</v>
      </c>
      <c r="H12" s="17">
        <f t="shared" si="7"/>
        <v>43</v>
      </c>
      <c r="I12" s="14">
        <f>IF(SUMIF('Dati part'!I$35:I$40,$A12)=$A12,'Dati part'!$C$35+'Dati part'!$E$35,0)</f>
        <v>33</v>
      </c>
      <c r="J12" s="16">
        <f t="shared" si="1"/>
        <v>0</v>
      </c>
      <c r="K12" s="17">
        <f t="shared" si="8"/>
        <v>33</v>
      </c>
      <c r="L12" s="14">
        <f>IF(SUMIF('Dati part'!J$35:J$40,$A12)=$A12,'Dati part'!$C$36+'Dati part'!$E$36,0)</f>
        <v>0</v>
      </c>
      <c r="M12" s="16">
        <f t="shared" si="2"/>
        <v>0</v>
      </c>
      <c r="N12" s="17">
        <f t="shared" si="3"/>
        <v>0</v>
      </c>
      <c r="O12" s="14">
        <f>IF(SUMIF('Dati part'!K$35:K$40,$A12)=$A12,'Dati part'!$C$37+'Dati part'!$E$37,0)</f>
        <v>0</v>
      </c>
      <c r="P12" s="16">
        <f t="shared" si="4"/>
        <v>0</v>
      </c>
      <c r="Q12" s="17">
        <f t="shared" si="9"/>
        <v>0</v>
      </c>
      <c r="R12" s="18">
        <f>IF('Dati part'!$J$15=0,0,IF('Dati part'!A13="L",SUM('Dati part'!$C$33,'Dati part'!$C$34,'Dati part'!$C$35,'Dati part'!$C$36,'Dati part'!$E$33,'Dati part'!$E$34,'Dati part'!$E$35,'Dati part'!$E$36,'Dati part'!$C$37,'Dati part'!$E$37)/100*90,IF(A12='Dati part'!$J$15,SUM(Q12,N12,K12,H12,E12)/100*70,IF(A12='Dati part'!$K$15,SUM(Q12,N12,K12,H12,E12)/100*70,0))))</f>
        <v>0</v>
      </c>
      <c r="S12" s="19" t="str">
        <f>IF('Dati part'!B13="","-",IF(R12=0,IF('Dati part'!A13="L",SUM('Dati part'!$C$33,'Dati part'!$C$34,'Dati part'!$C$35,'Dati part'!$C$36,'Dati part'!$E$33,'Dati part'!$E$34,'Dati part'!$E$35,'Dati part'!$E$36,'Dati part'!$C$37,'Dati part'!$E$37),SUM(Q12,N12,K12,H12,E12)),R12))</f>
        <v>-</v>
      </c>
    </row>
    <row r="13" spans="1:19" ht="13.5" thickBot="1">
      <c r="A13" s="20">
        <f>'Dati part'!B14</f>
        <v>0</v>
      </c>
      <c r="B13" s="21">
        <f>'Dati part'!C14</f>
        <v>0</v>
      </c>
      <c r="C13" s="20">
        <f>IF(SUMIF('Dati part'!G$35:G$40,$A13)=$A13,'Dati part'!$C$33+'Dati part'!$E$33,0)</f>
        <v>38</v>
      </c>
      <c r="D13" s="22">
        <f t="shared" si="5"/>
        <v>0</v>
      </c>
      <c r="E13" s="23">
        <f t="shared" si="6"/>
        <v>38</v>
      </c>
      <c r="F13" s="20">
        <f>IF(SUMIF('Dati part'!H$35:H$40,$A13)=$A13,'Dati part'!$C$34+'Dati part'!$E$34,0)</f>
        <v>43</v>
      </c>
      <c r="G13" s="22">
        <f t="shared" si="0"/>
        <v>0</v>
      </c>
      <c r="H13" s="23">
        <f t="shared" si="7"/>
        <v>43</v>
      </c>
      <c r="I13" s="20">
        <f>IF(SUMIF('Dati part'!I$35:I$40,$A13)=$A13,'Dati part'!$C$35+'Dati part'!$E$35,0)</f>
        <v>33</v>
      </c>
      <c r="J13" s="22">
        <f t="shared" si="1"/>
        <v>0</v>
      </c>
      <c r="K13" s="23">
        <f t="shared" si="8"/>
        <v>33</v>
      </c>
      <c r="L13" s="20">
        <f>IF(SUMIF('Dati part'!J$35:J$40,$A13)=$A13,'Dati part'!$C$36+'Dati part'!$E$36,0)</f>
        <v>0</v>
      </c>
      <c r="M13" s="22">
        <f t="shared" si="2"/>
        <v>0</v>
      </c>
      <c r="N13" s="23">
        <f t="shared" si="3"/>
        <v>0</v>
      </c>
      <c r="O13" s="20">
        <f>IF(SUMIF('Dati part'!K$35:K$40,$A13)=$A13,'Dati part'!$C$37+'Dati part'!$E$37,0)</f>
        <v>0</v>
      </c>
      <c r="P13" s="22">
        <f t="shared" si="4"/>
        <v>0</v>
      </c>
      <c r="Q13" s="23">
        <f t="shared" si="9"/>
        <v>0</v>
      </c>
      <c r="R13" s="24">
        <f>IF('Dati part'!$J$15=0,0,IF('Dati part'!A14="L",SUM('Dati part'!$C$33,'Dati part'!$C$34,'Dati part'!$C$35,'Dati part'!$C$36,'Dati part'!$E$33,'Dati part'!$E$34,'Dati part'!$E$35,'Dati part'!$E$36,'Dati part'!$C$37,'Dati part'!$E$37)/100*90,IF(A13='Dati part'!$J$15,SUM(Q13,N13,K13,H13,E13)/100*70,IF(A13='Dati part'!$K$15,SUM(Q13,N13,K13,H13,E13)/100*70,0))))</f>
        <v>0</v>
      </c>
      <c r="S13" s="24" t="str">
        <f>IF('Dati part'!B14="","-",IF(R13=0,IF('Dati part'!A14="L",SUM('Dati part'!$C$33,'Dati part'!$C$34,'Dati part'!$C$35,'Dati part'!$C$36,'Dati part'!$E$33,'Dati part'!$E$34,'Dati part'!$E$35,'Dati part'!$E$36,'Dati part'!$C$37,'Dati part'!$E$37),SUM(Q13,N13,K13,H13,E13)),R13))</f>
        <v>-</v>
      </c>
    </row>
    <row r="14" spans="1:19" ht="12.75">
      <c r="A14" s="25" t="s">
        <v>135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26"/>
      <c r="S14" s="26"/>
    </row>
    <row r="16" spans="3:18" ht="13.5" thickBot="1">
      <c r="C16" s="636" t="s">
        <v>82</v>
      </c>
      <c r="D16" s="636"/>
      <c r="E16" s="636"/>
      <c r="F16" s="636" t="s">
        <v>83</v>
      </c>
      <c r="G16" s="636"/>
      <c r="H16" s="636"/>
      <c r="I16" s="636" t="s">
        <v>84</v>
      </c>
      <c r="J16" s="636"/>
      <c r="K16" s="636"/>
      <c r="L16" s="636" t="s">
        <v>85</v>
      </c>
      <c r="M16" s="636"/>
      <c r="N16" s="636"/>
      <c r="O16" s="636" t="s">
        <v>86</v>
      </c>
      <c r="P16" s="636"/>
      <c r="Q16" s="636"/>
      <c r="R16" s="8"/>
    </row>
    <row r="17" spans="1:18" ht="12.75">
      <c r="A17" s="9">
        <f>'Dati part'!B3</f>
        <v>2</v>
      </c>
      <c r="B17" s="10" t="str">
        <f>'Dati part'!C3</f>
        <v>MARCO MAMELI</v>
      </c>
      <c r="C17" s="27">
        <f>IF(SUMIF('Dati part'!$M$3:M$8,$A17,'Dati part'!$O$3:$O$8)=0,0,SUMIF('Dati part'!$M$3:$M$8,$A17,'Dati part'!$O$3:$O$8)+SUMIF('Dati part'!$M$3:$M$8,$A17,'Dati part'!$P$3:$P$8))</f>
        <v>0</v>
      </c>
      <c r="D17" s="28">
        <f>IF(SUMIF('Dati part'!$N$3:$N$8,$A17,'Dati part'!$O$3:$O$8)=0,0,SUMIF('Dati part'!$N$3:$N$8,$A17,'Dati part'!$O$3:$O$8)+SUMIF('Dati part'!$N$3:$N$8,$A17,'Dati part'!$P$3:$P$8))</f>
        <v>0</v>
      </c>
      <c r="E17" s="10">
        <f>IF(C17=0,D17,IF(SUMIF('Dati part'!$G$35:$G$40,$A17)=0,IF(D17=0,('Dati part'!$C$33+'Dati part'!$E$33)-C17,(D17-C17)),('Dati part'!$C$33+'Dati part'!$E$33)-(C17-D17)))</f>
        <v>0</v>
      </c>
      <c r="F17" s="27">
        <f>IF(SUMIF('Dati part'!$M$12:M$18,$A17,'Dati part'!$O$12:$O$18)=0,0,SUMIF('Dati part'!$M$12:$M$18,$A17,'Dati part'!$O$12:$O$18)+SUMIF('Dati part'!$M$12:$M$18,$A17,'Dati part'!$P$12:$P$18))</f>
        <v>0</v>
      </c>
      <c r="G17" s="28">
        <f>IF(SUMIF('Dati part'!$N$12:$N$18,$A17,'Dati part'!$O$12:$O$18)=0,0,SUMIF('Dati part'!$N$12:$N$18,$A17,'Dati part'!$O$12:$O$18)+SUMIF('Dati part'!$N$12:$N$18,$A17,'Dati part'!$P$12:$P$18))</f>
        <v>0</v>
      </c>
      <c r="H17" s="10">
        <f>IF(F17=0,G17,IF(SUMIF('Dati part'!$H$35:$H$40,$A17)=0,IF(G17=0,('Dati part'!$C$34+'Dati part'!$E$34)-F17,(G17-F17)),('Dati part'!$C$34+'Dati part'!$E$34)-(F17-G17)))</f>
        <v>0</v>
      </c>
      <c r="I17" s="27">
        <f>IF(SUMIF('Dati part'!$M$21:M$26,$A17,'Dati part'!$O$21:$O$26)=0,0,SUMIF('Dati part'!$M$21:$M$26,$A17,'Dati part'!$O$21:$O$26)+SUMIF('Dati part'!$M$21:$M$26,$A17,'Dati part'!$P$21:$P$26))</f>
        <v>0</v>
      </c>
      <c r="J17" s="28">
        <f>IF(SUMIF('Dati part'!$N$21:$N$26,$A17,'Dati part'!$O$21:$O$26)=0,0,SUMIF('Dati part'!$N$21:$N$26,$A17,'Dati part'!$O$21:$O$26)+SUMIF('Dati part'!$N$21:$N$26,$A17,'Dati part'!$P$21:$P$26))</f>
        <v>0</v>
      </c>
      <c r="K17" s="10">
        <f>IF(I17=0,J17,IF(SUMIF('Dati part'!$I$35:$I$40,$A17)=0,IF(J17=0,('Dati part'!$C$35+'Dati part'!$E$35)-I17,(J17-I17)),('Dati part'!$C$35+'Dati part'!$E$35)-(I17-J17)))</f>
        <v>0</v>
      </c>
      <c r="L17" s="27">
        <f>IF(SUMIF('Dati part'!$M$31:M$36,$A17,'Dati part'!$O$31:$O$36)=0,0,SUMIF('Dati part'!$M$31:$M$36,$A17,'Dati part'!$O$31:$O$36)+SUMIF('Dati part'!$M$31:$M$36,$A17,'Dati part'!$P$31:$P$36))</f>
        <v>0</v>
      </c>
      <c r="M17" s="28">
        <f>IF(SUMIF('Dati part'!$N$31:$N$36,$A17,'Dati part'!$O$31:$O$36)=0,0,SUMIF('Dati part'!$N$31:$N$36,$A17,'Dati part'!$O$31:$O$36)+SUMIF('Dati part'!$N$31:$N$36,$A17,'Dati part'!$P$31:$P$36))</f>
        <v>0</v>
      </c>
      <c r="N17" s="10">
        <f>IF(L17=0,M17,IF(SUMIF('Dati part'!$J$35:$J$40,$A17)=0,IF(M17=0,('Dati part'!$C$36+'Dati part'!$E$36)-L17,(M17-L17)),('Dati part'!$C$36+'Dati part'!$E$36)-(L17-M17)))</f>
        <v>0</v>
      </c>
      <c r="O17" s="27">
        <f>IF(SUMIF('Dati part'!$M$39:M$44,$A17,'Dati part'!$O$39:$O$44)=0,0,SUMIF('Dati part'!$M$39:$M$44,$A17,'Dati part'!$O$39:$O$44)+SUMIF('Dati part'!$M$39:$M$44,$A17,'Dati part'!$P$39:$P$44))</f>
        <v>0</v>
      </c>
      <c r="P17" s="28">
        <f>IF(SUMIF('Dati part'!$N$39:$N$44,$A17,'Dati part'!$O$39:$O$44)=0,0,SUMIF('Dati part'!$N$39:$N$44,$A17,'Dati part'!$O$39:$O$44)+SUMIF('Dati part'!$N$39:$N$44,$A17,'Dati part'!$P$39:$P$44))</f>
        <v>0</v>
      </c>
      <c r="Q17" s="10">
        <f>IF(O17=0,P17,IF(SUMIF('Dati part'!$J$35:$J$40,$A17)=0,IF(P17=0,('Dati part'!$C$37+'Dati part'!$E$37)-O17,(P17-O17)),('Dati part'!$C$37+'Dati part'!$E$37)-(O17-P17)))</f>
        <v>0</v>
      </c>
      <c r="R17" s="16"/>
    </row>
    <row r="18" spans="1:18" ht="12.75">
      <c r="A18" s="14">
        <f>'Dati part'!B4</f>
        <v>3</v>
      </c>
      <c r="B18" s="15" t="str">
        <f>'Dati part'!C4</f>
        <v>MONICA BONORI</v>
      </c>
      <c r="C18" s="29">
        <f>IF(SUMIF('Dati part'!$M$3:M$8,$A18,'Dati part'!$O$3:$O$8)=0,0,SUMIF('Dati part'!$M$3:$M$8,$A18,'Dati part'!$O$3:$O$8)+SUMIF('Dati part'!$M$3:$M$8,$A18,'Dati part'!$P$3:$P$8))</f>
        <v>0</v>
      </c>
      <c r="D18" s="30">
        <f>IF(SUMIF('Dati part'!$N$3:$N$8,$A18,'Dati part'!$O$3:$O$8)=0,0,SUMIF('Dati part'!$N$3:$N$8,$A18,'Dati part'!$O$3:$O$8)+SUMIF('Dati part'!$N$3:$N$8,$A18,'Dati part'!$P$3:$P$8))</f>
        <v>0</v>
      </c>
      <c r="E18" s="15">
        <f>IF(C18=0,D18,IF(SUMIF('Dati part'!$G$35:$G$40,$A18)=0,IF(D18=0,('Dati part'!$C$33+'Dati part'!$E$33)-C18,(D18-C18)),('Dati part'!$C$33+'Dati part'!$E$33)-(C18-D18)))</f>
        <v>0</v>
      </c>
      <c r="F18" s="29">
        <f>IF(SUMIF('Dati part'!$M$12:M$18,$A18,'Dati part'!$O$12:$O$18)=0,0,SUMIF('Dati part'!$M$12:$M$18,$A18,'Dati part'!$O$12:$O$18)+SUMIF('Dati part'!$M$12:$M$18,$A18,'Dati part'!$P$12:$P$18))</f>
        <v>0</v>
      </c>
      <c r="G18" s="30">
        <f>IF(SUMIF('Dati part'!$N$12:$N$18,$A18,'Dati part'!$O$12:$O$18)=0,0,SUMIF('Dati part'!$N$12:$N$18,$A18,'Dati part'!$O$12:$O$18)+SUMIF('Dati part'!$N$12:$N$18,$A18,'Dati part'!$P$12:$P$18))</f>
        <v>0</v>
      </c>
      <c r="H18" s="15">
        <f>IF(F18=0,G18,IF(SUMIF('Dati part'!$H$35:$H$40,$A18)=0,IF(G18=0,('Dati part'!$C$34+'Dati part'!$E$34)-F18,(G18-F18)),('Dati part'!$C$34+'Dati part'!$E$34)-(F18-G18)))</f>
        <v>0</v>
      </c>
      <c r="I18" s="29">
        <f>IF(SUMIF('Dati part'!$M$21:M$26,$A18,'Dati part'!$O$21:$O$26)=0,0,SUMIF('Dati part'!$M$21:$M$26,$A18,'Dati part'!$O$21:$O$26)+SUMIF('Dati part'!$M$21:$M$26,$A18,'Dati part'!$P$21:$P$26))</f>
        <v>0</v>
      </c>
      <c r="J18" s="30">
        <f>IF(SUMIF('Dati part'!$N$21:$N$26,$A18,'Dati part'!$O$21:$O$26)=0,0,SUMIF('Dati part'!$N$21:$N$26,$A18,'Dati part'!$O$21:$O$26)+SUMIF('Dati part'!$N$21:$N$26,$A18,'Dati part'!$P$21:$P$26))</f>
        <v>0</v>
      </c>
      <c r="K18" s="15">
        <f>IF(I18=0,J18,IF(SUMIF('Dati part'!$I$35:$I$40,$A18)=0,IF(J18=0,('Dati part'!$C$35+'Dati part'!$E$35)-I18,(J18-I18)),('Dati part'!$C$35+'Dati part'!$E$35)-(I18-J18)))</f>
        <v>0</v>
      </c>
      <c r="L18" s="29">
        <f>IF(SUMIF('Dati part'!$M$31:M$36,$A18,'Dati part'!$O$31:$O$36)=0,0,SUMIF('Dati part'!$M$31:$M$36,$A18,'Dati part'!$O$31:$O$36)+SUMIF('Dati part'!$M$31:$M$36,$A18,'Dati part'!$P$31:$P$36))</f>
        <v>0</v>
      </c>
      <c r="M18" s="30">
        <f>IF(SUMIF('Dati part'!$N$31:$N$36,$A18,'Dati part'!$O$31:$O$36)=0,0,SUMIF('Dati part'!$N$31:$N$36,$A18,'Dati part'!$O$31:$O$36)+SUMIF('Dati part'!$N$31:$N$36,$A18,'Dati part'!$P$31:$P$36))</f>
        <v>0</v>
      </c>
      <c r="N18" s="15">
        <f>IF(L18=0,M18,IF(SUMIF('Dati part'!$J$35:$J$40,$A18)=0,IF(M18=0,('Dati part'!$C$36+'Dati part'!$E$36)-L18,(M18-L18)),('Dati part'!$C$36+'Dati part'!$E$36)-(L18-M18)))</f>
        <v>0</v>
      </c>
      <c r="O18" s="29">
        <f>IF(SUMIF('Dati part'!$M$39:M$44,$A18,'Dati part'!$O$39:$O$44)=0,0,SUMIF('Dati part'!$M$39:$M$44,$A18,'Dati part'!$O$39:$O$44)+SUMIF('Dati part'!$M$39:$M$44,$A18,'Dati part'!$P$39:$P$44))</f>
        <v>0</v>
      </c>
      <c r="P18" s="30">
        <f>IF(SUMIF('Dati part'!$N$39:$N$44,$A18,'Dati part'!$O$39:$O$44)=0,0,SUMIF('Dati part'!$N$39:$N$44,$A18,'Dati part'!$O$39:$O$44)+SUMIF('Dati part'!$N$39:$N$44,$A18,'Dati part'!$P$39:$P$44))</f>
        <v>0</v>
      </c>
      <c r="Q18" s="15">
        <f>IF(O18=0,P18,IF(SUMIF('Dati part'!$J$35:$J$40,$A18)=0,IF(P18=0,('Dati part'!$C$37+'Dati part'!$E$37)-O18,(P18-O18)),('Dati part'!$C$37+'Dati part'!$E$37)-(O18-P18)))</f>
        <v>0</v>
      </c>
      <c r="R18" s="16"/>
    </row>
    <row r="19" spans="1:18" ht="12.75">
      <c r="A19" s="14">
        <f>'Dati part'!B5</f>
        <v>4</v>
      </c>
      <c r="B19" s="15" t="str">
        <f>'Dati part'!C5</f>
        <v>CATERINA TREBISONDA</v>
      </c>
      <c r="C19" s="29">
        <f>IF(SUMIF('Dati part'!$M$3:M$8,$A19,'Dati part'!$O$3:$O$8)=0,0,SUMIF('Dati part'!$M$3:$M$8,$A19,'Dati part'!$O$3:$O$8)+SUMIF('Dati part'!$M$3:$M$8,$A19,'Dati part'!$P$3:$P$8))</f>
        <v>0</v>
      </c>
      <c r="D19" s="30">
        <f>IF(SUMIF('Dati part'!$N$3:$N$8,$A19,'Dati part'!$O$3:$O$8)=0,0,SUMIF('Dati part'!$N$3:$N$8,$A19,'Dati part'!$O$3:$O$8)+SUMIF('Dati part'!$N$3:$N$8,$A19,'Dati part'!$P$3:$P$8))</f>
        <v>0</v>
      </c>
      <c r="E19" s="15">
        <f>IF(C19=0,D19,IF(SUMIF('Dati part'!$G$35:$G$40,$A19)=0,IF(D19=0,('Dati part'!$C$33+'Dati part'!$E$33)-C19,(D19-C19)),('Dati part'!$C$33+'Dati part'!$E$33)-(C19-D19)))</f>
        <v>0</v>
      </c>
      <c r="F19" s="29">
        <f>IF(SUMIF('Dati part'!$M$12:M$18,$A19,'Dati part'!$O$12:$O$18)=0,0,SUMIF('Dati part'!$M$12:$M$18,$A19,'Dati part'!$O$12:$O$18)+SUMIF('Dati part'!$M$12:$M$18,$A19,'Dati part'!$P$12:$P$18))</f>
        <v>0</v>
      </c>
      <c r="G19" s="30">
        <f>IF(SUMIF('Dati part'!$N$12:$N$18,$A19,'Dati part'!$O$12:$O$18)=0,0,SUMIF('Dati part'!$N$12:$N$18,$A19,'Dati part'!$O$12:$O$18)+SUMIF('Dati part'!$N$12:$N$18,$A19,'Dati part'!$P$12:$P$18))</f>
        <v>0</v>
      </c>
      <c r="H19" s="15">
        <f>IF(F19=0,G19,IF(SUMIF('Dati part'!$H$35:$H$40,$A19)=0,IF(G19=0,('Dati part'!$C$34+'Dati part'!$E$34)-F19,(G19-F19)),('Dati part'!$C$34+'Dati part'!$E$34)-(F19-G19)))</f>
        <v>0</v>
      </c>
      <c r="I19" s="29">
        <f>IF(SUMIF('Dati part'!$M$21:M$26,$A19,'Dati part'!$O$21:$O$26)=0,0,SUMIF('Dati part'!$M$21:$M$26,$A19,'Dati part'!$O$21:$O$26)+SUMIF('Dati part'!$M$21:$M$26,$A19,'Dati part'!$P$21:$P$26))</f>
        <v>0</v>
      </c>
      <c r="J19" s="30">
        <f>IF(SUMIF('Dati part'!$N$21:$N$26,$A19,'Dati part'!$O$21:$O$26)=0,0,SUMIF('Dati part'!$N$21:$N$26,$A19,'Dati part'!$O$21:$O$26)+SUMIF('Dati part'!$N$21:$N$26,$A19,'Dati part'!$P$21:$P$26))</f>
        <v>0</v>
      </c>
      <c r="K19" s="15">
        <f>IF(I19=0,J19,IF(SUMIF('Dati part'!$I$35:$I$40,$A19)=0,IF(J19=0,('Dati part'!$C$35+'Dati part'!$E$35)-I19,(J19-I19)),('Dati part'!$C$35+'Dati part'!$E$35)-(I19-J19)))</f>
        <v>0</v>
      </c>
      <c r="L19" s="29">
        <f>IF(SUMIF('Dati part'!$M$31:M$36,$A19,'Dati part'!$O$31:$O$36)=0,0,SUMIF('Dati part'!$M$31:$M$36,$A19,'Dati part'!$O$31:$O$36)+SUMIF('Dati part'!$M$31:$M$36,$A19,'Dati part'!$P$31:$P$36))</f>
        <v>0</v>
      </c>
      <c r="M19" s="30">
        <f>IF(SUMIF('Dati part'!$N$31:$N$36,$A19,'Dati part'!$O$31:$O$36)=0,0,SUMIF('Dati part'!$N$31:$N$36,$A19,'Dati part'!$O$31:$O$36)+SUMIF('Dati part'!$N$31:$N$36,$A19,'Dati part'!$P$31:$P$36))</f>
        <v>0</v>
      </c>
      <c r="N19" s="15">
        <f>IF(L19=0,M19,IF(SUMIF('Dati part'!$J$35:$J$40,$A19)=0,IF(M19=0,('Dati part'!$C$36+'Dati part'!$E$36)-L19,(M19-L19)),('Dati part'!$C$36+'Dati part'!$E$36)-(L19-M19)))</f>
        <v>0</v>
      </c>
      <c r="O19" s="29">
        <f>IF(SUMIF('Dati part'!$M$39:M$44,$A19,'Dati part'!$O$39:$O$44)=0,0,SUMIF('Dati part'!$M$39:$M$44,$A19,'Dati part'!$O$39:$O$44)+SUMIF('Dati part'!$M$39:$M$44,$A19,'Dati part'!$P$39:$P$44))</f>
        <v>0</v>
      </c>
      <c r="P19" s="30">
        <f>IF(SUMIF('Dati part'!$N$39:$N$44,$A19,'Dati part'!$O$39:$O$44)=0,0,SUMIF('Dati part'!$N$39:$N$44,$A19,'Dati part'!$O$39:$O$44)+SUMIF('Dati part'!$N$39:$N$44,$A19,'Dati part'!$P$39:$P$44))</f>
        <v>0</v>
      </c>
      <c r="Q19" s="15">
        <f>IF(O19=0,P19,IF(SUMIF('Dati part'!$J$35:$J$40,$A19)=0,IF(P19=0,('Dati part'!$C$37+'Dati part'!$E$37)-O19,(P19-O19)),('Dati part'!$C$37+'Dati part'!$E$37)-(O19-P19)))</f>
        <v>0</v>
      </c>
      <c r="R19" s="16"/>
    </row>
    <row r="20" spans="1:18" ht="12.75">
      <c r="A20" s="14">
        <f>'Dati part'!B6</f>
        <v>6</v>
      </c>
      <c r="B20" s="15" t="str">
        <f>'Dati part'!C6</f>
        <v>GABRIELE SOLARO</v>
      </c>
      <c r="C20" s="29">
        <f>IF(SUMIF('Dati part'!$M$3:M$8,$A20,'Dati part'!$O$3:$O$8)=0,0,SUMIF('Dati part'!$M$3:$M$8,$A20,'Dati part'!$O$3:$O$8)+SUMIF('Dati part'!$M$3:$M$8,$A20,'Dati part'!$P$3:$P$8))</f>
        <v>0</v>
      </c>
      <c r="D20" s="30">
        <f>IF(SUMIF('Dati part'!$N$3:$N$8,$A20,'Dati part'!$O$3:$O$8)=0,0,SUMIF('Dati part'!$N$3:$N$8,$A20,'Dati part'!$O$3:$O$8)+SUMIF('Dati part'!$N$3:$N$8,$A20,'Dati part'!$P$3:$P$8))</f>
        <v>0</v>
      </c>
      <c r="E20" s="15">
        <f>IF(C20=0,D20,IF(SUMIF('Dati part'!$G$35:$G$40,$A20)=0,IF(D20=0,('Dati part'!$C$33+'Dati part'!$E$33)-C20,(D20-C20)),('Dati part'!$C$33+'Dati part'!$E$33)-(C20-D20)))</f>
        <v>0</v>
      </c>
      <c r="F20" s="29">
        <f>IF(SUMIF('Dati part'!$M$12:M$18,$A20,'Dati part'!$O$12:$O$18)=0,0,SUMIF('Dati part'!$M$12:$M$18,$A20,'Dati part'!$O$12:$O$18)+SUMIF('Dati part'!$M$12:$M$18,$A20,'Dati part'!$P$12:$P$18))</f>
        <v>0</v>
      </c>
      <c r="G20" s="30">
        <f>IF(SUMIF('Dati part'!$N$12:$N$18,$A20,'Dati part'!$O$12:$O$18)=0,0,SUMIF('Dati part'!$N$12:$N$18,$A20,'Dati part'!$O$12:$O$18)+SUMIF('Dati part'!$N$12:$N$18,$A20,'Dati part'!$P$12:$P$18))</f>
        <v>0</v>
      </c>
      <c r="H20" s="15">
        <f>IF(F20=0,G20,IF(SUMIF('Dati part'!$H$35:$H$40,$A20)=0,IF(G20=0,('Dati part'!$C$34+'Dati part'!$E$34)-F20,(G20-F20)),('Dati part'!$C$34+'Dati part'!$E$34)-(F20-G20)))</f>
        <v>0</v>
      </c>
      <c r="I20" s="29">
        <f>IF(SUMIF('Dati part'!$M$21:M$26,$A20,'Dati part'!$O$21:$O$26)=0,0,SUMIF('Dati part'!$M$21:$M$26,$A20,'Dati part'!$O$21:$O$26)+SUMIF('Dati part'!$M$21:$M$26,$A20,'Dati part'!$P$21:$P$26))</f>
        <v>0</v>
      </c>
      <c r="J20" s="30">
        <f>IF(SUMIF('Dati part'!$N$21:$N$26,$A20,'Dati part'!$O$21:$O$26)=0,0,SUMIF('Dati part'!$N$21:$N$26,$A20,'Dati part'!$O$21:$O$26)+SUMIF('Dati part'!$N$21:$N$26,$A20,'Dati part'!$P$21:$P$26))</f>
        <v>0</v>
      </c>
      <c r="K20" s="15">
        <f>IF(I20=0,J20,IF(SUMIF('Dati part'!$I$35:$I$40,$A20)=0,IF(J20=0,('Dati part'!$C$35+'Dati part'!$E$35)-I20,(J20-I20)),('Dati part'!$C$35+'Dati part'!$E$35)-(I20-J20)))</f>
        <v>0</v>
      </c>
      <c r="L20" s="29">
        <f>IF(SUMIF('Dati part'!$M$31:M$36,$A20,'Dati part'!$O$31:$O$36)=0,0,SUMIF('Dati part'!$M$31:$M$36,$A20,'Dati part'!$O$31:$O$36)+SUMIF('Dati part'!$M$31:$M$36,$A20,'Dati part'!$P$31:$P$36))</f>
        <v>0</v>
      </c>
      <c r="M20" s="30">
        <f>IF(SUMIF('Dati part'!$N$31:$N$36,$A20,'Dati part'!$O$31:$O$36)=0,0,SUMIF('Dati part'!$N$31:$N$36,$A20,'Dati part'!$O$31:$O$36)+SUMIF('Dati part'!$N$31:$N$36,$A20,'Dati part'!$P$31:$P$36))</f>
        <v>0</v>
      </c>
      <c r="N20" s="15">
        <f>IF(L20=0,M20,IF(SUMIF('Dati part'!$J$35:$J$40,$A20)=0,IF(M20=0,('Dati part'!$C$36+'Dati part'!$E$36)-L20,(M20-L20)),('Dati part'!$C$36+'Dati part'!$E$36)-(L20-M20)))</f>
        <v>0</v>
      </c>
      <c r="O20" s="29">
        <f>IF(SUMIF('Dati part'!$M$39:M$44,$A20,'Dati part'!$O$39:$O$44)=0,0,SUMIF('Dati part'!$M$39:$M$44,$A20,'Dati part'!$O$39:$O$44)+SUMIF('Dati part'!$M$39:$M$44,$A20,'Dati part'!$P$39:$P$44))</f>
        <v>0</v>
      </c>
      <c r="P20" s="30">
        <f>IF(SUMIF('Dati part'!$N$39:$N$44,$A20,'Dati part'!$O$39:$O$44)=0,0,SUMIF('Dati part'!$N$39:$N$44,$A20,'Dati part'!$O$39:$O$44)+SUMIF('Dati part'!$N$39:$N$44,$A20,'Dati part'!$P$39:$P$44))</f>
        <v>0</v>
      </c>
      <c r="Q20" s="15">
        <f>IF(O20=0,P20,IF(SUMIF('Dati part'!$J$35:$J$40,$A20)=0,IF(P20=0,('Dati part'!$C$37+'Dati part'!$E$37)-O20,(P20-O20)),('Dati part'!$C$37+'Dati part'!$E$37)-(O20-P20)))</f>
        <v>0</v>
      </c>
      <c r="R20" s="16"/>
    </row>
    <row r="21" spans="1:18" ht="12.75">
      <c r="A21" s="14">
        <f>'Dati part'!B7</f>
        <v>7</v>
      </c>
      <c r="B21" s="15" t="str">
        <f>'Dati part'!C7</f>
        <v>SILVIA STEFANINI</v>
      </c>
      <c r="C21" s="29">
        <f>IF(SUMIF('Dati part'!$M$3:M$8,$A21,'Dati part'!$O$3:$O$8)=0,0,SUMIF('Dati part'!$M$3:$M$8,$A21,'Dati part'!$O$3:$O$8)+SUMIF('Dati part'!$M$3:$M$8,$A21,'Dati part'!$P$3:$P$8))</f>
        <v>0</v>
      </c>
      <c r="D21" s="30">
        <f>IF(SUMIF('Dati part'!$N$3:$N$8,$A21,'Dati part'!$O$3:$O$8)=0,0,SUMIF('Dati part'!$N$3:$N$8,$A21,'Dati part'!$O$3:$O$8)+SUMIF('Dati part'!$N$3:$N$8,$A21,'Dati part'!$P$3:$P$8))</f>
        <v>0</v>
      </c>
      <c r="E21" s="15">
        <f>IF(C21=0,D21,IF(SUMIF('Dati part'!$G$35:$G$40,$A21)=0,IF(D21=0,('Dati part'!$C$33+'Dati part'!$E$33)-C21,(D21-C21)),('Dati part'!$C$33+'Dati part'!$E$33)-(C21-D21)))</f>
        <v>0</v>
      </c>
      <c r="F21" s="29">
        <f>IF(SUMIF('Dati part'!$M$12:M$18,$A21,'Dati part'!$O$12:$O$18)=0,0,SUMIF('Dati part'!$M$12:$M$18,$A21,'Dati part'!$O$12:$O$18)+SUMIF('Dati part'!$M$12:$M$18,$A21,'Dati part'!$P$12:$P$18))</f>
        <v>0</v>
      </c>
      <c r="G21" s="30">
        <f>IF(SUMIF('Dati part'!$N$12:$N$18,$A21,'Dati part'!$O$12:$O$18)=0,0,SUMIF('Dati part'!$N$12:$N$18,$A21,'Dati part'!$O$12:$O$18)+SUMIF('Dati part'!$N$12:$N$18,$A21,'Dati part'!$P$12:$P$18))</f>
        <v>0</v>
      </c>
      <c r="H21" s="15">
        <f>IF(F21=0,G21,IF(SUMIF('Dati part'!$H$35:$H$40,$A21)=0,IF(G21=0,('Dati part'!$C$34+'Dati part'!$E$34)-F21,(G21-F21)),('Dati part'!$C$34+'Dati part'!$E$34)-(F21-G21)))</f>
        <v>0</v>
      </c>
      <c r="I21" s="29">
        <f>IF(SUMIF('Dati part'!$M$21:M$26,$A21,'Dati part'!$O$21:$O$26)=0,0,SUMIF('Dati part'!$M$21:$M$26,$A21,'Dati part'!$O$21:$O$26)+SUMIF('Dati part'!$M$21:$M$26,$A21,'Dati part'!$P$21:$P$26))</f>
        <v>0</v>
      </c>
      <c r="J21" s="30">
        <f>IF(SUMIF('Dati part'!$N$21:$N$26,$A21,'Dati part'!$O$21:$O$26)=0,0,SUMIF('Dati part'!$N$21:$N$26,$A21,'Dati part'!$O$21:$O$26)+SUMIF('Dati part'!$N$21:$N$26,$A21,'Dati part'!$P$21:$P$26))</f>
        <v>0</v>
      </c>
      <c r="K21" s="15">
        <f>IF(I21=0,J21,IF(SUMIF('Dati part'!$I$35:$I$40,$A21)=0,IF(J21=0,('Dati part'!$C$35+'Dati part'!$E$35)-I21,(J21-I21)),('Dati part'!$C$35+'Dati part'!$E$35)-(I21-J21)))</f>
        <v>0</v>
      </c>
      <c r="L21" s="29">
        <f>IF(SUMIF('Dati part'!$M$31:M$36,$A21,'Dati part'!$O$31:$O$36)=0,0,SUMIF('Dati part'!$M$31:$M$36,$A21,'Dati part'!$O$31:$O$36)+SUMIF('Dati part'!$M$31:$M$36,$A21,'Dati part'!$P$31:$P$36))</f>
        <v>0</v>
      </c>
      <c r="M21" s="30">
        <f>IF(SUMIF('Dati part'!$N$31:$N$36,$A21,'Dati part'!$O$31:$O$36)=0,0,SUMIF('Dati part'!$N$31:$N$36,$A21,'Dati part'!$O$31:$O$36)+SUMIF('Dati part'!$N$31:$N$36,$A21,'Dati part'!$P$31:$P$36))</f>
        <v>0</v>
      </c>
      <c r="N21" s="15">
        <f>IF(L21=0,M21,IF(SUMIF('Dati part'!$J$35:$J$40,$A21)=0,IF(M21=0,('Dati part'!$C$36+'Dati part'!$E$36)-L21,(M21-L21)),('Dati part'!$C$36+'Dati part'!$E$36)-(L21-M21)))</f>
        <v>0</v>
      </c>
      <c r="O21" s="29">
        <f>IF(SUMIF('Dati part'!$M$39:M$44,$A21,'Dati part'!$O$39:$O$44)=0,0,SUMIF('Dati part'!$M$39:$M$44,$A21,'Dati part'!$O$39:$O$44)+SUMIF('Dati part'!$M$39:$M$44,$A21,'Dati part'!$P$39:$P$44))</f>
        <v>0</v>
      </c>
      <c r="P21" s="30">
        <f>IF(SUMIF('Dati part'!$N$39:$N$44,$A21,'Dati part'!$O$39:$O$44)=0,0,SUMIF('Dati part'!$N$39:$N$44,$A21,'Dati part'!$O$39:$O$44)+SUMIF('Dati part'!$N$39:$N$44,$A21,'Dati part'!$P$39:$P$44))</f>
        <v>0</v>
      </c>
      <c r="Q21" s="15">
        <f>IF(O21=0,P21,IF(SUMIF('Dati part'!$J$35:$J$40,$A21)=0,IF(P21=0,('Dati part'!$C$37+'Dati part'!$E$37)-O21,(P21-O21)),('Dati part'!$C$37+'Dati part'!$E$37)-(O21-P21)))</f>
        <v>0</v>
      </c>
      <c r="R21" s="16"/>
    </row>
    <row r="22" spans="1:18" ht="12.75">
      <c r="A22" s="14">
        <f>'Dati part'!B8</f>
        <v>8</v>
      </c>
      <c r="B22" s="15" t="str">
        <f>'Dati part'!C8</f>
        <v>PIERPAOLO CAMMELLI</v>
      </c>
      <c r="C22" s="29">
        <f>IF(SUMIF('Dati part'!$M$3:M$8,$A22,'Dati part'!$O$3:$O$8)=0,0,SUMIF('Dati part'!$M$3:$M$8,$A22,'Dati part'!$O$3:$O$8)+SUMIF('Dati part'!$M$3:$M$8,$A22,'Dati part'!$P$3:$P$8))</f>
        <v>0</v>
      </c>
      <c r="D22" s="30">
        <f>IF(SUMIF('Dati part'!$N$3:$N$8,$A22,'Dati part'!$O$3:$O$8)=0,0,SUMIF('Dati part'!$N$3:$N$8,$A22,'Dati part'!$O$3:$O$8)+SUMIF('Dati part'!$N$3:$N$8,$A22,'Dati part'!$P$3:$P$8))</f>
        <v>0</v>
      </c>
      <c r="E22" s="15">
        <f>IF(C22=0,D22,IF(SUMIF('Dati part'!$G$35:$G$40,$A22)=0,IF(D22=0,('Dati part'!$C$33+'Dati part'!$E$33)-C22,(D22-C22)),('Dati part'!$C$33+'Dati part'!$E$33)-(C22-D22)))</f>
        <v>0</v>
      </c>
      <c r="F22" s="29">
        <f>IF(SUMIF('Dati part'!$M$12:M$18,$A22,'Dati part'!$O$12:$O$18)=0,0,SUMIF('Dati part'!$M$12:$M$18,$A22,'Dati part'!$O$12:$O$18)+SUMIF('Dati part'!$M$12:$M$18,$A22,'Dati part'!$P$12:$P$18))</f>
        <v>0</v>
      </c>
      <c r="G22" s="30">
        <f>IF(SUMIF('Dati part'!$N$12:$N$18,$A22,'Dati part'!$O$12:$O$18)=0,0,SUMIF('Dati part'!$N$12:$N$18,$A22,'Dati part'!$O$12:$O$18)+SUMIF('Dati part'!$N$12:$N$18,$A22,'Dati part'!$P$12:$P$18))</f>
        <v>0</v>
      </c>
      <c r="H22" s="15">
        <f>IF(F22=0,G22,IF(SUMIF('Dati part'!$H$35:$H$40,$A22)=0,IF(G22=0,('Dati part'!$C$34+'Dati part'!$E$34)-F22,(G22-F22)),('Dati part'!$C$34+'Dati part'!$E$34)-(F22-G22)))</f>
        <v>0</v>
      </c>
      <c r="I22" s="29">
        <f>IF(SUMIF('Dati part'!$M$21:M$26,$A22,'Dati part'!$O$21:$O$26)=0,0,SUMIF('Dati part'!$M$21:$M$26,$A22,'Dati part'!$O$21:$O$26)+SUMIF('Dati part'!$M$21:$M$26,$A22,'Dati part'!$P$21:$P$26))</f>
        <v>0</v>
      </c>
      <c r="J22" s="30">
        <f>IF(SUMIF('Dati part'!$N$21:$N$26,$A22,'Dati part'!$O$21:$O$26)=0,0,SUMIF('Dati part'!$N$21:$N$26,$A22,'Dati part'!$O$21:$O$26)+SUMIF('Dati part'!$N$21:$N$26,$A22,'Dati part'!$P$21:$P$26))</f>
        <v>0</v>
      </c>
      <c r="K22" s="15">
        <f>IF(I22=0,J22,IF(SUMIF('Dati part'!$I$35:$I$40,$A22)=0,IF(J22=0,('Dati part'!$C$35+'Dati part'!$E$35)-I22,(J22-I22)),('Dati part'!$C$35+'Dati part'!$E$35)-(I22-J22)))</f>
        <v>0</v>
      </c>
      <c r="L22" s="29">
        <f>IF(SUMIF('Dati part'!$M$31:M$36,$A22,'Dati part'!$O$31:$O$36)=0,0,SUMIF('Dati part'!$M$31:$M$36,$A22,'Dati part'!$O$31:$O$36)+SUMIF('Dati part'!$M$31:$M$36,$A22,'Dati part'!$P$31:$P$36))</f>
        <v>0</v>
      </c>
      <c r="M22" s="30">
        <f>IF(SUMIF('Dati part'!$N$31:$N$36,$A22,'Dati part'!$O$31:$O$36)=0,0,SUMIF('Dati part'!$N$31:$N$36,$A22,'Dati part'!$O$31:$O$36)+SUMIF('Dati part'!$N$31:$N$36,$A22,'Dati part'!$P$31:$P$36))</f>
        <v>0</v>
      </c>
      <c r="N22" s="15">
        <f>IF(L22=0,M22,IF(SUMIF('Dati part'!$J$35:$J$40,$A22)=0,IF(M22=0,('Dati part'!$C$36+'Dati part'!$E$36)-L22,(M22-L22)),('Dati part'!$C$36+'Dati part'!$E$36)-(L22-M22)))</f>
        <v>0</v>
      </c>
      <c r="O22" s="29">
        <f>IF(SUMIF('Dati part'!$M$39:M$44,$A22,'Dati part'!$O$39:$O$44)=0,0,SUMIF('Dati part'!$M$39:$M$44,$A22,'Dati part'!$O$39:$O$44)+SUMIF('Dati part'!$M$39:$M$44,$A22,'Dati part'!$P$39:$P$44))</f>
        <v>0</v>
      </c>
      <c r="P22" s="30">
        <f>IF(SUMIF('Dati part'!$N$39:$N$44,$A22,'Dati part'!$O$39:$O$44)=0,0,SUMIF('Dati part'!$N$39:$N$44,$A22,'Dati part'!$O$39:$O$44)+SUMIF('Dati part'!$N$39:$N$44,$A22,'Dati part'!$P$39:$P$44))</f>
        <v>0</v>
      </c>
      <c r="Q22" s="15">
        <f>IF(O22=0,P22,IF(SUMIF('Dati part'!$J$35:$J$40,$A22)=0,IF(P22=0,('Dati part'!$C$37+'Dati part'!$E$37)-O22,(P22-O22)),('Dati part'!$C$37+'Dati part'!$E$37)-(O22-P22)))</f>
        <v>0</v>
      </c>
      <c r="R22" s="16"/>
    </row>
    <row r="23" spans="1:18" ht="12.75">
      <c r="A23" s="14">
        <f>'Dati part'!B9</f>
        <v>11</v>
      </c>
      <c r="B23" s="15" t="str">
        <f>'Dati part'!C9</f>
        <v>DAVIDE BARBIERI</v>
      </c>
      <c r="C23" s="29">
        <f>IF(SUMIF('Dati part'!$M$3:M$8,$A23,'Dati part'!$O$3:$O$8)=0,0,SUMIF('Dati part'!$M$3:$M$8,$A23,'Dati part'!$O$3:$O$8)+SUMIF('Dati part'!$M$3:$M$8,$A23,'Dati part'!$P$3:$P$8))</f>
        <v>0</v>
      </c>
      <c r="D23" s="30">
        <f>IF(SUMIF('Dati part'!$N$3:$N$8,$A23,'Dati part'!$O$3:$O$8)=0,0,SUMIF('Dati part'!$N$3:$N$8,$A23,'Dati part'!$O$3:$O$8)+SUMIF('Dati part'!$N$3:$N$8,$A23,'Dati part'!$P$3:$P$8))</f>
        <v>0</v>
      </c>
      <c r="E23" s="15">
        <f>IF(C23=0,D23,IF(SUMIF('Dati part'!$G$35:$G$40,$A23)=0,IF(D23=0,('Dati part'!$C$33+'Dati part'!$E$33)-C23,(D23-C23)),('Dati part'!$C$33+'Dati part'!$E$33)-(C23-D23)))</f>
        <v>0</v>
      </c>
      <c r="F23" s="29">
        <f>IF(SUMIF('Dati part'!$M$12:M$18,$A23,'Dati part'!$O$12:$O$18)=0,0,SUMIF('Dati part'!$M$12:$M$18,$A23,'Dati part'!$O$12:$O$18)+SUMIF('Dati part'!$M$12:$M$18,$A23,'Dati part'!$P$12:$P$18))</f>
        <v>0</v>
      </c>
      <c r="G23" s="30">
        <f>IF(SUMIF('Dati part'!$N$12:$N$18,$A23,'Dati part'!$O$12:$O$18)=0,0,SUMIF('Dati part'!$N$12:$N$18,$A23,'Dati part'!$O$12:$O$18)+SUMIF('Dati part'!$N$12:$N$18,$A23,'Dati part'!$P$12:$P$18))</f>
        <v>0</v>
      </c>
      <c r="H23" s="15">
        <f>IF(F23=0,G23,IF(SUMIF('Dati part'!$H$35:$H$40,$A23)=0,IF(G23=0,('Dati part'!$C$34+'Dati part'!$E$34)-F23,(G23-F23)),('Dati part'!$C$34+'Dati part'!$E$34)-(F23-G23)))</f>
        <v>0</v>
      </c>
      <c r="I23" s="29">
        <f>IF(SUMIF('Dati part'!$M$21:M$26,$A23,'Dati part'!$O$21:$O$26)=0,0,SUMIF('Dati part'!$M$21:$M$26,$A23,'Dati part'!$O$21:$O$26)+SUMIF('Dati part'!$M$21:$M$26,$A23,'Dati part'!$P$21:$P$26))</f>
        <v>0</v>
      </c>
      <c r="J23" s="30">
        <f>IF(SUMIF('Dati part'!$N$21:$N$26,$A23,'Dati part'!$O$21:$O$26)=0,0,SUMIF('Dati part'!$N$21:$N$26,$A23,'Dati part'!$O$21:$O$26)+SUMIF('Dati part'!$N$21:$N$26,$A23,'Dati part'!$P$21:$P$26))</f>
        <v>0</v>
      </c>
      <c r="K23" s="15">
        <f>IF(I23=0,J23,IF(SUMIF('Dati part'!$I$35:$I$40,$A23)=0,IF(J23=0,('Dati part'!$C$35+'Dati part'!$E$35)-I23,(J23-I23)),('Dati part'!$C$35+'Dati part'!$E$35)-(I23-J23)))</f>
        <v>0</v>
      </c>
      <c r="L23" s="29">
        <f>IF(SUMIF('Dati part'!$M$31:M$36,$A23,'Dati part'!$O$31:$O$36)=0,0,SUMIF('Dati part'!$M$31:$M$36,$A23,'Dati part'!$O$31:$O$36)+SUMIF('Dati part'!$M$31:$M$36,$A23,'Dati part'!$P$31:$P$36))</f>
        <v>0</v>
      </c>
      <c r="M23" s="30">
        <f>IF(SUMIF('Dati part'!$N$31:$N$36,$A23,'Dati part'!$O$31:$O$36)=0,0,SUMIF('Dati part'!$N$31:$N$36,$A23,'Dati part'!$O$31:$O$36)+SUMIF('Dati part'!$N$31:$N$36,$A23,'Dati part'!$P$31:$P$36))</f>
        <v>0</v>
      </c>
      <c r="N23" s="15">
        <f>IF(L23=0,M23,IF(SUMIF('Dati part'!$J$35:$J$40,$A23)=0,IF(M23=0,('Dati part'!$C$36+'Dati part'!$E$36)-L23,(M23-L23)),('Dati part'!$C$36+'Dati part'!$E$36)-(L23-M23)))</f>
        <v>0</v>
      </c>
      <c r="O23" s="29">
        <f>IF(SUMIF('Dati part'!$M$39:M$44,$A23,'Dati part'!$O$39:$O$44)=0,0,SUMIF('Dati part'!$M$39:$M$44,$A23,'Dati part'!$O$39:$O$44)+SUMIF('Dati part'!$M$39:$M$44,$A23,'Dati part'!$P$39:$P$44))</f>
        <v>0</v>
      </c>
      <c r="P23" s="30">
        <f>IF(SUMIF('Dati part'!$N$39:$N$44,$A23,'Dati part'!$O$39:$O$44)=0,0,SUMIF('Dati part'!$N$39:$N$44,$A23,'Dati part'!$O$39:$O$44)+SUMIF('Dati part'!$N$39:$N$44,$A23,'Dati part'!$P$39:$P$44))</f>
        <v>0</v>
      </c>
      <c r="Q23" s="15">
        <f>IF(O23=0,P23,IF(SUMIF('Dati part'!$J$35:$J$40,$A23)=0,IF(P23=0,('Dati part'!$C$37+'Dati part'!$E$37)-O23,(P23-O23)),('Dati part'!$C$37+'Dati part'!$E$37)-(O23-P23)))</f>
        <v>0</v>
      </c>
      <c r="R23" s="16"/>
    </row>
    <row r="24" spans="1:18" ht="12.75">
      <c r="A24" s="14">
        <f>'Dati part'!B10</f>
        <v>13</v>
      </c>
      <c r="B24" s="15" t="str">
        <f>'Dati part'!C10</f>
        <v>GIANMARCO PULGA</v>
      </c>
      <c r="C24" s="29">
        <f>IF(SUMIF('Dati part'!$M$3:M$8,$A24,'Dati part'!$O$3:$O$8)=0,0,SUMIF('Dati part'!$M$3:$M$8,$A24,'Dati part'!$O$3:$O$8)+SUMIF('Dati part'!$M$3:$M$8,$A24,'Dati part'!$P$3:$P$8))</f>
        <v>0</v>
      </c>
      <c r="D24" s="30">
        <f>IF(SUMIF('Dati part'!$N$3:$N$8,$A24,'Dati part'!$O$3:$O$8)=0,0,SUMIF('Dati part'!$N$3:$N$8,$A24,'Dati part'!$O$3:$O$8)+SUMIF('Dati part'!$N$3:$N$8,$A24,'Dati part'!$P$3:$P$8))</f>
        <v>0</v>
      </c>
      <c r="E24" s="15">
        <f>IF(C24=0,D24,IF(SUMIF('Dati part'!$G$35:$G$40,$A24)=0,IF(D24=0,('Dati part'!$C$33+'Dati part'!$E$33)-C24,(D24-C24)),('Dati part'!$C$33+'Dati part'!$E$33)-(C24-D24)))</f>
        <v>0</v>
      </c>
      <c r="F24" s="29">
        <f>IF(SUMIF('Dati part'!$M$12:M$18,$A24,'Dati part'!$O$12:$O$18)=0,0,SUMIF('Dati part'!$M$12:$M$18,$A24,'Dati part'!$O$12:$O$18)+SUMIF('Dati part'!$M$12:$M$18,$A24,'Dati part'!$P$12:$P$18))</f>
        <v>0</v>
      </c>
      <c r="G24" s="30">
        <f>IF(SUMIF('Dati part'!$N$12:$N$18,$A24,'Dati part'!$O$12:$O$18)=0,0,SUMIF('Dati part'!$N$12:$N$18,$A24,'Dati part'!$O$12:$O$18)+SUMIF('Dati part'!$N$12:$N$18,$A24,'Dati part'!$P$12:$P$18))</f>
        <v>0</v>
      </c>
      <c r="H24" s="15">
        <f>IF(F24=0,G24,IF(SUMIF('Dati part'!$H$35:$H$40,$A24)=0,IF(G24=0,('Dati part'!$C$34+'Dati part'!$E$34)-F24,(G24-F24)),('Dati part'!$C$34+'Dati part'!$E$34)-(F24-G24)))</f>
        <v>0</v>
      </c>
      <c r="I24" s="29">
        <f>IF(SUMIF('Dati part'!$M$21:M$26,$A24,'Dati part'!$O$21:$O$26)=0,0,SUMIF('Dati part'!$M$21:$M$26,$A24,'Dati part'!$O$21:$O$26)+SUMIF('Dati part'!$M$21:$M$26,$A24,'Dati part'!$P$21:$P$26))</f>
        <v>0</v>
      </c>
      <c r="J24" s="30">
        <f>IF(SUMIF('Dati part'!$N$21:$N$26,$A24,'Dati part'!$O$21:$O$26)=0,0,SUMIF('Dati part'!$N$21:$N$26,$A24,'Dati part'!$O$21:$O$26)+SUMIF('Dati part'!$N$21:$N$26,$A24,'Dati part'!$P$21:$P$26))</f>
        <v>0</v>
      </c>
      <c r="K24" s="15">
        <f>IF(I24=0,J24,IF(SUMIF('Dati part'!$I$35:$I$40,$A24)=0,IF(J24=0,('Dati part'!$C$35+'Dati part'!$E$35)-I24,(J24-I24)),('Dati part'!$C$35+'Dati part'!$E$35)-(I24-J24)))</f>
        <v>0</v>
      </c>
      <c r="L24" s="29">
        <f>IF(SUMIF('Dati part'!$M$31:M$36,$A24,'Dati part'!$O$31:$O$36)=0,0,SUMIF('Dati part'!$M$31:$M$36,$A24,'Dati part'!$O$31:$O$36)+SUMIF('Dati part'!$M$31:$M$36,$A24,'Dati part'!$P$31:$P$36))</f>
        <v>0</v>
      </c>
      <c r="M24" s="30">
        <f>IF(SUMIF('Dati part'!$N$31:$N$36,$A24,'Dati part'!$O$31:$O$36)=0,0,SUMIF('Dati part'!$N$31:$N$36,$A24,'Dati part'!$O$31:$O$36)+SUMIF('Dati part'!$N$31:$N$36,$A24,'Dati part'!$P$31:$P$36))</f>
        <v>0</v>
      </c>
      <c r="N24" s="15">
        <f>IF(L24=0,M24,IF(SUMIF('Dati part'!$J$35:$J$40,$A24)=0,IF(M24=0,('Dati part'!$C$36+'Dati part'!$E$36)-L24,(M24-L24)),('Dati part'!$C$36+'Dati part'!$E$36)-(L24-M24)))</f>
        <v>0</v>
      </c>
      <c r="O24" s="29">
        <f>IF(SUMIF('Dati part'!$M$39:M$44,$A24,'Dati part'!$O$39:$O$44)=0,0,SUMIF('Dati part'!$M$39:$M$44,$A24,'Dati part'!$O$39:$O$44)+SUMIF('Dati part'!$M$39:$M$44,$A24,'Dati part'!$P$39:$P$44))</f>
        <v>0</v>
      </c>
      <c r="P24" s="30">
        <f>IF(SUMIF('Dati part'!$N$39:$N$44,$A24,'Dati part'!$O$39:$O$44)=0,0,SUMIF('Dati part'!$N$39:$N$44,$A24,'Dati part'!$O$39:$O$44)+SUMIF('Dati part'!$N$39:$N$44,$A24,'Dati part'!$P$39:$P$44))</f>
        <v>0</v>
      </c>
      <c r="Q24" s="15">
        <f>IF(O24=0,P24,IF(SUMIF('Dati part'!$J$35:$J$40,$A24)=0,IF(P24=0,('Dati part'!$C$37+'Dati part'!$E$37)-O24,(P24-O24)),('Dati part'!$C$37+'Dati part'!$E$37)-(O24-P24)))</f>
        <v>0</v>
      </c>
      <c r="R24" s="16"/>
    </row>
    <row r="25" spans="1:18" ht="12.75">
      <c r="A25" s="14">
        <f>'Dati part'!B11</f>
        <v>31</v>
      </c>
      <c r="B25" s="15" t="str">
        <f>'Dati part'!C11</f>
        <v>PAOLO SARONNI</v>
      </c>
      <c r="C25" s="29">
        <f>IF(SUMIF('Dati part'!$M$3:M$8,$A25,'Dati part'!$O$3:$O$8)=0,0,SUMIF('Dati part'!$M$3:$M$8,$A25,'Dati part'!$O$3:$O$8)+SUMIF('Dati part'!$M$3:$M$8,$A25,'Dati part'!$P$3:$P$8))</f>
        <v>0</v>
      </c>
      <c r="D25" s="30">
        <f>IF(SUMIF('Dati part'!$N$3:$N$8,$A25,'Dati part'!$O$3:$O$8)=0,0,SUMIF('Dati part'!$N$3:$N$8,$A25,'Dati part'!$O$3:$O$8)+SUMIF('Dati part'!$N$3:$N$8,$A25,'Dati part'!$P$3:$P$8))</f>
        <v>0</v>
      </c>
      <c r="E25" s="15">
        <f>IF(C25=0,D25,IF(SUMIF('Dati part'!$G$35:$G$40,$A25)=0,IF(D25=0,('Dati part'!$C$33+'Dati part'!$E$33)-C25,(D25-C25)),('Dati part'!$C$33+'Dati part'!$E$33)-(C25-D25)))</f>
        <v>0</v>
      </c>
      <c r="F25" s="29">
        <f>IF(SUMIF('Dati part'!$M$12:M$18,$A25,'Dati part'!$O$12:$O$18)=0,0,SUMIF('Dati part'!$M$12:$M$18,$A25,'Dati part'!$O$12:$O$18)+SUMIF('Dati part'!$M$12:$M$18,$A25,'Dati part'!$P$12:$P$18))</f>
        <v>0</v>
      </c>
      <c r="G25" s="30">
        <f>IF(SUMIF('Dati part'!$N$12:$N$18,$A25,'Dati part'!$O$12:$O$18)=0,0,SUMIF('Dati part'!$N$12:$N$18,$A25,'Dati part'!$O$12:$O$18)+SUMIF('Dati part'!$N$12:$N$18,$A25,'Dati part'!$P$12:$P$18))</f>
        <v>0</v>
      </c>
      <c r="H25" s="15">
        <f>IF(F25=0,G25,IF(SUMIF('Dati part'!$H$35:$H$40,$A25)=0,IF(G25=0,('Dati part'!$C$34+'Dati part'!$E$34)-F25,(G25-F25)),('Dati part'!$C$34+'Dati part'!$E$34)-(F25-G25)))</f>
        <v>0</v>
      </c>
      <c r="I25" s="29">
        <f>IF(SUMIF('Dati part'!$M$21:M$26,$A25,'Dati part'!$O$21:$O$26)=0,0,SUMIF('Dati part'!$M$21:$M$26,$A25,'Dati part'!$O$21:$O$26)+SUMIF('Dati part'!$M$21:$M$26,$A25,'Dati part'!$P$21:$P$26))</f>
        <v>0</v>
      </c>
      <c r="J25" s="30">
        <f>IF(SUMIF('Dati part'!$N$21:$N$26,$A25,'Dati part'!$O$21:$O$26)=0,0,SUMIF('Dati part'!$N$21:$N$26,$A25,'Dati part'!$O$21:$O$26)+SUMIF('Dati part'!$N$21:$N$26,$A25,'Dati part'!$P$21:$P$26))</f>
        <v>0</v>
      </c>
      <c r="K25" s="15">
        <f>IF(I25=0,J25,IF(SUMIF('Dati part'!$I$35:$I$40,$A25)=0,IF(J25=0,('Dati part'!$C$35+'Dati part'!$E$35)-I25,(J25-I25)),('Dati part'!$C$35+'Dati part'!$E$35)-(I25-J25)))</f>
        <v>0</v>
      </c>
      <c r="L25" s="29">
        <f>IF(SUMIF('Dati part'!$M$31:M$36,$A25,'Dati part'!$O$31:$O$36)=0,0,SUMIF('Dati part'!$M$31:$M$36,$A25,'Dati part'!$O$31:$O$36)+SUMIF('Dati part'!$M$31:$M$36,$A25,'Dati part'!$P$31:$P$36))</f>
        <v>0</v>
      </c>
      <c r="M25" s="30">
        <f>IF(SUMIF('Dati part'!$N$31:$N$36,$A25,'Dati part'!$O$31:$O$36)=0,0,SUMIF('Dati part'!$N$31:$N$36,$A25,'Dati part'!$O$31:$O$36)+SUMIF('Dati part'!$N$31:$N$36,$A25,'Dati part'!$P$31:$P$36))</f>
        <v>0</v>
      </c>
      <c r="N25" s="15">
        <f>IF(L25=0,M25,IF(SUMIF('Dati part'!$J$35:$J$40,$A25)=0,IF(M25=0,('Dati part'!$C$36+'Dati part'!$E$36)-L25,(M25-L25)),('Dati part'!$C$36+'Dati part'!$E$36)-(L25-M25)))</f>
        <v>0</v>
      </c>
      <c r="O25" s="29">
        <f>IF(SUMIF('Dati part'!$M$39:M$44,$A25,'Dati part'!$O$39:$O$44)=0,0,SUMIF('Dati part'!$M$39:$M$44,$A25,'Dati part'!$O$39:$O$44)+SUMIF('Dati part'!$M$39:$M$44,$A25,'Dati part'!$P$39:$P$44))</f>
        <v>0</v>
      </c>
      <c r="P25" s="30">
        <f>IF(SUMIF('Dati part'!$N$39:$N$44,$A25,'Dati part'!$O$39:$O$44)=0,0,SUMIF('Dati part'!$N$39:$N$44,$A25,'Dati part'!$O$39:$O$44)+SUMIF('Dati part'!$N$39:$N$44,$A25,'Dati part'!$P$39:$P$44))</f>
        <v>0</v>
      </c>
      <c r="Q25" s="15">
        <f>IF(O25=0,P25,IF(SUMIF('Dati part'!$J$35:$J$40,$A25)=0,IF(P25=0,('Dati part'!$C$37+'Dati part'!$E$37)-O25,(P25-O25)),('Dati part'!$C$37+'Dati part'!$E$37)-(O25-P25)))</f>
        <v>0</v>
      </c>
      <c r="R25" s="16"/>
    </row>
    <row r="26" spans="1:18" ht="12.75">
      <c r="A26" s="14">
        <f>'Dati part'!B12</f>
        <v>0</v>
      </c>
      <c r="B26" s="15">
        <f>'Dati part'!C12</f>
        <v>0</v>
      </c>
      <c r="C26" s="29">
        <f>IF(SUMIF('Dati part'!$M$3:M$8,$A26,'Dati part'!$O$3:$O$8)=0,0,SUMIF('Dati part'!$M$3:$M$8,$A26,'Dati part'!$O$3:$O$8)+SUMIF('Dati part'!$M$3:$M$8,$A26,'Dati part'!$P$3:$P$8))</f>
        <v>0</v>
      </c>
      <c r="D26" s="30">
        <f>IF(SUMIF('Dati part'!$N$3:$N$8,$A26,'Dati part'!$O$3:$O$8)=0,0,SUMIF('Dati part'!$N$3:$N$8,$A26,'Dati part'!$O$3:$O$8)+SUMIF('Dati part'!$N$3:$N$8,$A26,'Dati part'!$P$3:$P$8))</f>
        <v>0</v>
      </c>
      <c r="E26" s="15">
        <f>IF(C26=0,D26,IF(SUMIF('Dati part'!$G$35:$G$40,$A26)=0,IF(D26=0,('Dati part'!$C$33+'Dati part'!$E$33)-C26,(D26-C26)),('Dati part'!$C$33+'Dati part'!$E$33)-(C26-D26)))</f>
        <v>0</v>
      </c>
      <c r="F26" s="29">
        <f>IF(SUMIF('Dati part'!$M$12:M$18,$A26,'Dati part'!$O$12:$O$18)=0,0,SUMIF('Dati part'!$M$12:$M$18,$A26,'Dati part'!$O$12:$O$18)+SUMIF('Dati part'!$M$12:$M$18,$A26,'Dati part'!$P$12:$P$18))</f>
        <v>0</v>
      </c>
      <c r="G26" s="30">
        <f>IF(SUMIF('Dati part'!$N$12:$N$18,$A26,'Dati part'!$O$12:$O$18)=0,0,SUMIF('Dati part'!$N$12:$N$18,$A26,'Dati part'!$O$12:$O$18)+SUMIF('Dati part'!$N$12:$N$18,$A26,'Dati part'!$P$12:$P$18))</f>
        <v>0</v>
      </c>
      <c r="H26" s="15">
        <f>IF(F26=0,G26,IF(SUMIF('Dati part'!$H$35:$H$40,$A26)=0,IF(G26=0,('Dati part'!$C$34+'Dati part'!$E$34)-F26,(G26-F26)),('Dati part'!$C$34+'Dati part'!$E$34)-(F26-G26)))</f>
        <v>0</v>
      </c>
      <c r="I26" s="29">
        <f>IF(SUMIF('Dati part'!$M$21:M$26,$A26,'Dati part'!$O$21:$O$26)=0,0,SUMIF('Dati part'!$M$21:$M$26,$A26,'Dati part'!$O$21:$O$26)+SUMIF('Dati part'!$M$21:$M$26,$A26,'Dati part'!$P$21:$P$26))</f>
        <v>0</v>
      </c>
      <c r="J26" s="30">
        <f>IF(SUMIF('Dati part'!$N$21:$N$26,$A26,'Dati part'!$O$21:$O$26)=0,0,SUMIF('Dati part'!$N$21:$N$26,$A26,'Dati part'!$O$21:$O$26)+SUMIF('Dati part'!$N$21:$N$26,$A26,'Dati part'!$P$21:$P$26))</f>
        <v>0</v>
      </c>
      <c r="K26" s="15">
        <f>IF(I26=0,J26,IF(SUMIF('Dati part'!$I$35:$I$40,$A26)=0,IF(J26=0,('Dati part'!$C$35+'Dati part'!$E$35)-I26,(J26-I26)),('Dati part'!$C$35+'Dati part'!$E$35)-(I26-J26)))</f>
        <v>0</v>
      </c>
      <c r="L26" s="29">
        <f>IF(SUMIF('Dati part'!$M$31:M$36,$A26,'Dati part'!$O$31:$O$36)=0,0,SUMIF('Dati part'!$M$31:$M$36,$A26,'Dati part'!$O$31:$O$36)+SUMIF('Dati part'!$M$31:$M$36,$A26,'Dati part'!$P$31:$P$36))</f>
        <v>0</v>
      </c>
      <c r="M26" s="30">
        <f>IF(SUMIF('Dati part'!$N$31:$N$36,$A26,'Dati part'!$O$31:$O$36)=0,0,SUMIF('Dati part'!$N$31:$N$36,$A26,'Dati part'!$O$31:$O$36)+SUMIF('Dati part'!$N$31:$N$36,$A26,'Dati part'!$P$31:$P$36))</f>
        <v>0</v>
      </c>
      <c r="N26" s="15">
        <f>IF(L26=0,M26,IF(SUMIF('Dati part'!$J$35:$J$40,$A26)=0,IF(M26=0,('Dati part'!$C$36+'Dati part'!$E$36)-L26,(M26-L26)),('Dati part'!$C$36+'Dati part'!$E$36)-(L26-M26)))</f>
        <v>0</v>
      </c>
      <c r="O26" s="29">
        <f>IF(SUMIF('Dati part'!$M$39:M$44,$A26,'Dati part'!$O$39:$O$44)=0,0,SUMIF('Dati part'!$M$39:$M$44,$A26,'Dati part'!$O$39:$O$44)+SUMIF('Dati part'!$M$39:$M$44,$A26,'Dati part'!$P$39:$P$44))</f>
        <v>0</v>
      </c>
      <c r="P26" s="30">
        <f>IF(SUMIF('Dati part'!$N$39:$N$44,$A26,'Dati part'!$O$39:$O$44)=0,0,SUMIF('Dati part'!$N$39:$N$44,$A26,'Dati part'!$O$39:$O$44)+SUMIF('Dati part'!$N$39:$N$44,$A26,'Dati part'!$P$39:$P$44))</f>
        <v>0</v>
      </c>
      <c r="Q26" s="15">
        <f>IF(O26=0,P26,IF(SUMIF('Dati part'!$J$35:$J$40,$A26)=0,IF(P26=0,('Dati part'!$C$37+'Dati part'!$E$37)-O26,(P26-O26)),('Dati part'!$C$37+'Dati part'!$E$37)-(O26-P26)))</f>
        <v>0</v>
      </c>
      <c r="R26" s="16"/>
    </row>
    <row r="27" spans="1:18" ht="12.75">
      <c r="A27" s="14">
        <f>'Dati part'!B13</f>
        <v>0</v>
      </c>
      <c r="B27" s="15">
        <f>'Dati part'!C13</f>
        <v>0</v>
      </c>
      <c r="C27" s="29">
        <f>IF(SUMIF('Dati part'!$M$3:M$8,$A27,'Dati part'!$O$3:$O$8)=0,0,SUMIF('Dati part'!$M$3:$M$8,$A27,'Dati part'!$O$3:$O$8)+SUMIF('Dati part'!$M$3:$M$8,$A27,'Dati part'!$P$3:$P$8))</f>
        <v>0</v>
      </c>
      <c r="D27" s="30">
        <f>IF(SUMIF('Dati part'!$N$3:$N$8,$A27,'Dati part'!$O$3:$O$8)=0,0,SUMIF('Dati part'!$N$3:$N$8,$A27,'Dati part'!$O$3:$O$8)+SUMIF('Dati part'!$N$3:$N$8,$A27,'Dati part'!$P$3:$P$8))</f>
        <v>0</v>
      </c>
      <c r="E27" s="15">
        <f>IF(C27=0,D27,IF(SUMIF('Dati part'!$G$35:$G$40,$A27)=0,IF(D27=0,('Dati part'!$C$33+'Dati part'!$E$33)-C27,(D27-C27)),('Dati part'!$C$33+'Dati part'!$E$33)-(C27-D27)))</f>
        <v>0</v>
      </c>
      <c r="F27" s="29">
        <f>IF(SUMIF('Dati part'!$M$12:M$18,$A27,'Dati part'!$O$12:$O$18)=0,0,SUMIF('Dati part'!$M$12:$M$18,$A27,'Dati part'!$O$12:$O$18)+SUMIF('Dati part'!$M$12:$M$18,$A27,'Dati part'!$P$12:$P$18))</f>
        <v>0</v>
      </c>
      <c r="G27" s="30">
        <f>IF(SUMIF('Dati part'!$N$12:$N$18,$A27,'Dati part'!$O$12:$O$18)=0,0,SUMIF('Dati part'!$N$12:$N$18,$A27,'Dati part'!$O$12:$O$18)+SUMIF('Dati part'!$N$12:$N$18,$A27,'Dati part'!$P$12:$P$18))</f>
        <v>0</v>
      </c>
      <c r="H27" s="15">
        <f>IF(F27=0,G27,IF(SUMIF('Dati part'!$H$35:$H$40,$A27)=0,IF(G27=0,('Dati part'!$C$34+'Dati part'!$E$34)-F27,(G27-F27)),('Dati part'!$C$34+'Dati part'!$E$34)-(F27-G27)))</f>
        <v>0</v>
      </c>
      <c r="I27" s="29">
        <f>IF(SUMIF('Dati part'!$M$21:M$26,$A27,'Dati part'!$O$21:$O$26)=0,0,SUMIF('Dati part'!$M$21:$M$26,$A27,'Dati part'!$O$21:$O$26)+SUMIF('Dati part'!$M$21:$M$26,$A27,'Dati part'!$P$21:$P$26))</f>
        <v>0</v>
      </c>
      <c r="J27" s="30">
        <f>IF(SUMIF('Dati part'!$N$21:$N$26,$A27,'Dati part'!$O$21:$O$26)=0,0,SUMIF('Dati part'!$N$21:$N$26,$A27,'Dati part'!$O$21:$O$26)+SUMIF('Dati part'!$N$21:$N$26,$A27,'Dati part'!$P$21:$P$26))</f>
        <v>0</v>
      </c>
      <c r="K27" s="15">
        <f>IF(I27=0,J27,IF(SUMIF('Dati part'!$I$35:$I$40,$A27)=0,IF(J27=0,('Dati part'!$C$35+'Dati part'!$E$35)-I27,(J27-I27)),('Dati part'!$C$35+'Dati part'!$E$35)-(I27-J27)))</f>
        <v>0</v>
      </c>
      <c r="L27" s="29">
        <f>IF(SUMIF('Dati part'!$M$31:M$36,$A27,'Dati part'!$O$31:$O$36)=0,0,SUMIF('Dati part'!$M$31:$M$36,$A27,'Dati part'!$O$31:$O$36)+SUMIF('Dati part'!$M$31:$M$36,$A27,'Dati part'!$P$31:$P$36))</f>
        <v>0</v>
      </c>
      <c r="M27" s="30">
        <f>IF(SUMIF('Dati part'!$N$31:$N$36,$A27,'Dati part'!$O$31:$O$36)=0,0,SUMIF('Dati part'!$N$31:$N$36,$A27,'Dati part'!$O$31:$O$36)+SUMIF('Dati part'!$N$31:$N$36,$A27,'Dati part'!$P$31:$P$36))</f>
        <v>0</v>
      </c>
      <c r="N27" s="15">
        <f>IF(L27=0,M27,IF(SUMIF('Dati part'!$J$35:$J$40,$A27)=0,IF(M27=0,('Dati part'!$C$36+'Dati part'!$E$36)-L27,(M27-L27)),('Dati part'!$C$36+'Dati part'!$E$36)-(L27-M27)))</f>
        <v>0</v>
      </c>
      <c r="O27" s="29">
        <f>IF(SUMIF('Dati part'!$M$39:M$44,$A27,'Dati part'!$O$39:$O$44)=0,0,SUMIF('Dati part'!$M$39:$M$44,$A27,'Dati part'!$O$39:$O$44)+SUMIF('Dati part'!$M$39:$M$44,$A27,'Dati part'!$P$39:$P$44))</f>
        <v>0</v>
      </c>
      <c r="P27" s="30">
        <f>IF(SUMIF('Dati part'!$N$39:$N$44,$A27,'Dati part'!$O$39:$O$44)=0,0,SUMIF('Dati part'!$N$39:$N$44,$A27,'Dati part'!$O$39:$O$44)+SUMIF('Dati part'!$N$39:$N$44,$A27,'Dati part'!$P$39:$P$44))</f>
        <v>0</v>
      </c>
      <c r="Q27" s="15">
        <f>IF(O27=0,P27,IF(SUMIF('Dati part'!$J$35:$J$40,$A27)=0,IF(P27=0,('Dati part'!$C$37+'Dati part'!$E$37)-O27,(P27-O27)),('Dati part'!$C$37+'Dati part'!$E$37)-(O27-P27)))</f>
        <v>0</v>
      </c>
      <c r="R27" s="16"/>
    </row>
    <row r="28" spans="1:18" ht="13.5" thickBot="1">
      <c r="A28" s="20">
        <f>'Dati part'!B14</f>
        <v>0</v>
      </c>
      <c r="B28" s="21">
        <f>'Dati part'!C14</f>
        <v>0</v>
      </c>
      <c r="C28" s="31">
        <f>IF(SUMIF('Dati part'!$M$3:M$8,$A28,'Dati part'!$O$3:$O$8)=0,0,SUMIF('Dati part'!$M$3:$M$8,$A28,'Dati part'!$O$3:$O$8)+SUMIF('Dati part'!$M$3:$M$8,$A28,'Dati part'!$P$3:$P$8))</f>
        <v>0</v>
      </c>
      <c r="D28" s="32">
        <f>IF(SUMIF('Dati part'!$N$3:$N$8,$A28,'Dati part'!$O$3:$O$8)=0,0,SUMIF('Dati part'!$N$3:$N$8,$A28,'Dati part'!$O$3:$O$8)+SUMIF('Dati part'!$N$3:$N$8,$A28,'Dati part'!$P$3:$P$8))</f>
        <v>0</v>
      </c>
      <c r="E28" s="21">
        <f>IF(C28=0,D28,IF(SUMIF('Dati part'!$G$35:$G$40,$A28)=0,IF(D28=0,('Dati part'!$C$33+'Dati part'!$E$33)-C28,(D28-C28)),('Dati part'!$C$33+'Dati part'!$E$33)-(C28-D28)))</f>
        <v>0</v>
      </c>
      <c r="F28" s="31">
        <f>IF(SUMIF('Dati part'!$M$12:M$18,$A28,'Dati part'!$O$12:$O$18)=0,0,SUMIF('Dati part'!$M$12:$M$18,$A28,'Dati part'!$O$12:$O$18)+SUMIF('Dati part'!$M$12:$M$18,$A28,'Dati part'!$P$12:$P$18))</f>
        <v>0</v>
      </c>
      <c r="G28" s="32">
        <f>IF(SUMIF('Dati part'!$N$12:$N$18,$A28,'Dati part'!$O$12:$O$18)=0,0,SUMIF('Dati part'!$N$12:$N$18,$A28,'Dati part'!$O$12:$O$18)+SUMIF('Dati part'!$N$12:$N$18,$A28,'Dati part'!$P$12:$P$18))</f>
        <v>0</v>
      </c>
      <c r="H28" s="21">
        <f>IF(F28=0,G28,IF(SUMIF('Dati part'!$H$35:$H$40,$A28)=0,IF(G28=0,('Dati part'!$C$34+'Dati part'!$E$34)-F28,(G28-F28)),('Dati part'!$C$34+'Dati part'!$E$34)-(F28-G28)))</f>
        <v>0</v>
      </c>
      <c r="I28" s="31">
        <f>IF(SUMIF('Dati part'!$M$21:M$26,$A28,'Dati part'!$O$21:$O$26)=0,0,SUMIF('Dati part'!$M$21:$M$26,$A28,'Dati part'!$O$21:$O$26)+SUMIF('Dati part'!$M$21:$M$26,$A28,'Dati part'!$P$21:$P$26))</f>
        <v>0</v>
      </c>
      <c r="J28" s="32">
        <f>IF(SUMIF('Dati part'!$N$21:$N$26,$A28,'Dati part'!$O$21:$O$26)=0,0,SUMIF('Dati part'!$N$21:$N$26,$A28,'Dati part'!$O$21:$O$26)+SUMIF('Dati part'!$N$21:$N$26,$A28,'Dati part'!$P$21:$P$26))</f>
        <v>0</v>
      </c>
      <c r="K28" s="21">
        <f>IF(I28=0,J28,IF(SUMIF('Dati part'!$I$35:$I$40,$A28)=0,IF(J28=0,('Dati part'!$C$35+'Dati part'!$E$35)-I28,(J28-I28)),('Dati part'!$C$35+'Dati part'!$E$35)-(I28-J28)))</f>
        <v>0</v>
      </c>
      <c r="L28" s="31">
        <f>IF(SUMIF('Dati part'!$M$31:M$36,$A28,'Dati part'!$O$31:$O$36)=0,0,SUMIF('Dati part'!$M$31:$M$36,$A28,'Dati part'!$O$31:$O$36)+SUMIF('Dati part'!$M$31:$M$36,$A28,'Dati part'!$P$31:$P$36))</f>
        <v>0</v>
      </c>
      <c r="M28" s="32">
        <f>IF(SUMIF('Dati part'!$N$31:$N$36,$A28,'Dati part'!$O$31:$O$36)=0,0,SUMIF('Dati part'!$N$31:$N$36,$A28,'Dati part'!$O$31:$O$36)+SUMIF('Dati part'!$N$31:$N$36,$A28,'Dati part'!$P$31:$P$36))</f>
        <v>0</v>
      </c>
      <c r="N28" s="21">
        <f>IF(L28=0,M28,IF(SUMIF('Dati part'!$J$35:$J$40,$A28)=0,IF(M28=0,('Dati part'!$C$36+'Dati part'!$E$36)-L28,(M28-L28)),('Dati part'!$C$36+'Dati part'!$E$36)-(L28-M28)))</f>
        <v>0</v>
      </c>
      <c r="O28" s="31">
        <f>IF(SUMIF('Dati part'!$M$39:M$44,$A28,'Dati part'!$O$39:$O$44)=0,0,SUMIF('Dati part'!$M$39:$M$44,$A28,'Dati part'!$O$39:$O$44)+SUMIF('Dati part'!$M$39:$M$44,$A28,'Dati part'!$P$39:$P$44))</f>
        <v>0</v>
      </c>
      <c r="P28" s="32">
        <f>IF(SUMIF('Dati part'!$N$39:$N$44,$A28,'Dati part'!$O$39:$O$44)=0,0,SUMIF('Dati part'!$N$39:$N$44,$A28,'Dati part'!$O$39:$O$44)+SUMIF('Dati part'!$N$39:$N$44,$A28,'Dati part'!$P$39:$P$44))</f>
        <v>0</v>
      </c>
      <c r="Q28" s="21">
        <f>IF(O28=0,P28,IF(SUMIF('Dati part'!$J$35:$J$40,$A28)=0,IF(P28=0,('Dati part'!$C$37+'Dati part'!$E$37)-O28,(P28-O28)),('Dati part'!$C$37+'Dati part'!$E$37)-(O28-P28)))</f>
        <v>0</v>
      </c>
      <c r="R28" s="16"/>
    </row>
    <row r="29" spans="1:18" ht="12.75">
      <c r="A29" s="25" t="s">
        <v>134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ht="13.5" thickBot="1"/>
    <row r="31" spans="3:36" ht="12.75">
      <c r="C31" s="9" t="s">
        <v>143</v>
      </c>
      <c r="D31" s="12" t="s">
        <v>144</v>
      </c>
      <c r="F31" s="33" t="s">
        <v>92</v>
      </c>
      <c r="G31" s="34" t="s">
        <v>77</v>
      </c>
      <c r="H31" s="34" t="s">
        <v>139</v>
      </c>
      <c r="I31" s="34"/>
      <c r="J31" s="34" t="s">
        <v>108</v>
      </c>
      <c r="K31" s="34" t="s">
        <v>109</v>
      </c>
      <c r="L31" s="34" t="s">
        <v>114</v>
      </c>
      <c r="M31" s="34" t="s">
        <v>136</v>
      </c>
      <c r="N31" s="34" t="s">
        <v>137</v>
      </c>
      <c r="O31" s="33" t="s">
        <v>92</v>
      </c>
      <c r="P31" s="34" t="s">
        <v>108</v>
      </c>
      <c r="Q31" s="34" t="s">
        <v>109</v>
      </c>
      <c r="R31" s="34" t="s">
        <v>138</v>
      </c>
      <c r="S31" s="34" t="s">
        <v>136</v>
      </c>
      <c r="T31" s="35" t="s">
        <v>137</v>
      </c>
      <c r="V31" s="33" t="s">
        <v>92</v>
      </c>
      <c r="W31" s="34" t="s">
        <v>77</v>
      </c>
      <c r="X31" s="34" t="s">
        <v>139</v>
      </c>
      <c r="Y31" s="34"/>
      <c r="Z31" s="34" t="s">
        <v>140</v>
      </c>
      <c r="AA31" s="34" t="s">
        <v>109</v>
      </c>
      <c r="AB31" s="34" t="s">
        <v>138</v>
      </c>
      <c r="AC31" s="34" t="s">
        <v>136</v>
      </c>
      <c r="AD31" s="34" t="s">
        <v>137</v>
      </c>
      <c r="AE31" s="33" t="s">
        <v>92</v>
      </c>
      <c r="AF31" s="34" t="s">
        <v>108</v>
      </c>
      <c r="AG31" s="34" t="s">
        <v>109</v>
      </c>
      <c r="AH31" s="34" t="s">
        <v>138</v>
      </c>
      <c r="AI31" s="34" t="s">
        <v>136</v>
      </c>
      <c r="AJ31" s="35" t="s">
        <v>137</v>
      </c>
    </row>
    <row r="32" spans="3:36" ht="12.75">
      <c r="C32" s="14">
        <f>IF('Dati part'!C33&gt;'Dati part'!E33,1,0)</f>
        <v>1</v>
      </c>
      <c r="D32" s="17">
        <f>IF('Dati part'!E33&gt;'Dati part'!C33,1,0)</f>
        <v>0</v>
      </c>
      <c r="F32" s="36" t="str">
        <f>'Dati part'!A3</f>
        <v>C</v>
      </c>
      <c r="G32" s="7">
        <f>'Dati part'!B3</f>
        <v>2</v>
      </c>
      <c r="H32" s="16" t="str">
        <f>'Dati part'!C3</f>
        <v>MARCO MAMELI</v>
      </c>
      <c r="I32" s="16"/>
      <c r="J32" s="7">
        <f>SUM('gioc. A (1)'!D17:D24)</f>
        <v>13</v>
      </c>
      <c r="K32" s="7">
        <f>'gioc. A (1)'!D23</f>
        <v>8</v>
      </c>
      <c r="L32" s="7">
        <f>SUM('Dati A'!$D$22:$AB$22)</f>
        <v>1</v>
      </c>
      <c r="M32" s="7">
        <f>'gioc. A (1)'!D25</f>
        <v>1</v>
      </c>
      <c r="N32" s="7">
        <f>'gioc. A (1)'!D9</f>
        <v>0</v>
      </c>
      <c r="O32" s="37" t="s">
        <v>94</v>
      </c>
      <c r="P32" s="7">
        <f>SUMIF($F$32:$F$43,$O32,J$32:J$43)</f>
        <v>5</v>
      </c>
      <c r="Q32" s="7">
        <f aca="true" t="shared" si="10" ref="Q32:T36">SUMIF($F$32:$F$43,$O32,K$32:K$43)</f>
        <v>1</v>
      </c>
      <c r="R32" s="7">
        <f t="shared" si="10"/>
        <v>1</v>
      </c>
      <c r="S32" s="7">
        <f t="shared" si="10"/>
        <v>2</v>
      </c>
      <c r="T32" s="38">
        <f t="shared" si="10"/>
        <v>2</v>
      </c>
      <c r="V32" s="36">
        <f>'Dati part'!A18</f>
        <v>0</v>
      </c>
      <c r="W32" s="7">
        <f>'Dati part'!B18</f>
        <v>1</v>
      </c>
      <c r="X32" s="16" t="str">
        <f>'Dati part'!C18</f>
        <v>NOME E COGNOME</v>
      </c>
      <c r="Y32" s="16"/>
      <c r="Z32" s="7">
        <f>SUM('gioc. B (1)'!D17:D24)</f>
        <v>0</v>
      </c>
      <c r="AA32" s="7">
        <f>'gioc. B (1)'!D23</f>
        <v>0</v>
      </c>
      <c r="AB32" s="7">
        <f>SUM('Dati B'!AD22:AH22)</f>
        <v>0</v>
      </c>
      <c r="AC32" s="7">
        <f>'gioc. B (1)'!D25</f>
        <v>0</v>
      </c>
      <c r="AD32" s="7">
        <f>'gioc. B (1)'!D9</f>
        <v>0</v>
      </c>
      <c r="AE32" s="37" t="s">
        <v>94</v>
      </c>
      <c r="AF32" s="7">
        <f>SUMIF($V$32:$V$43,$AE32,Z$32:Z$43)</f>
        <v>0</v>
      </c>
      <c r="AG32" s="7">
        <f aca="true" t="shared" si="11" ref="AG32:AJ36">SUMIF($V$32:$V$43,$AE32,AA$32:AA$43)</f>
        <v>0</v>
      </c>
      <c r="AH32" s="7">
        <f t="shared" si="11"/>
        <v>0</v>
      </c>
      <c r="AI32" s="7">
        <f t="shared" si="11"/>
        <v>0</v>
      </c>
      <c r="AJ32" s="38">
        <f t="shared" si="11"/>
        <v>0</v>
      </c>
    </row>
    <row r="33" spans="3:36" ht="12.75">
      <c r="C33" s="14">
        <f>IF('Dati part'!C34&gt;'Dati part'!E34,1,0)</f>
        <v>1</v>
      </c>
      <c r="D33" s="17">
        <f>IF('Dati part'!E34&gt;'Dati part'!C34,1,0)</f>
        <v>0</v>
      </c>
      <c r="F33" s="36" t="str">
        <f>'Dati part'!A4</f>
        <v>P</v>
      </c>
      <c r="G33" s="7">
        <f>'Dati part'!B4</f>
        <v>3</v>
      </c>
      <c r="H33" s="16" t="str">
        <f>'Dati part'!C4</f>
        <v>MONICA BONORI</v>
      </c>
      <c r="I33" s="16"/>
      <c r="J33" s="7">
        <f>SUM('gioc. A (1)'!L17:L24)</f>
        <v>1</v>
      </c>
      <c r="K33" s="7">
        <f>'gioc. A (1)'!L23</f>
        <v>0</v>
      </c>
      <c r="L33" s="7">
        <f>SUM('Dati A'!$D$41:$AB$41)</f>
        <v>0</v>
      </c>
      <c r="M33" s="7">
        <f>'gioc. A (1)'!L25</f>
        <v>0</v>
      </c>
      <c r="N33" s="7">
        <f>'gioc. A (1)'!L9</f>
        <v>2</v>
      </c>
      <c r="O33" s="39" t="s">
        <v>96</v>
      </c>
      <c r="P33" s="7">
        <f>SUMIF($F$32:$F$43,$O33,J$32:J$43)</f>
        <v>28</v>
      </c>
      <c r="Q33" s="7">
        <f t="shared" si="10"/>
        <v>6</v>
      </c>
      <c r="R33" s="7">
        <f t="shared" si="10"/>
        <v>0</v>
      </c>
      <c r="S33" s="7">
        <f t="shared" si="10"/>
        <v>3</v>
      </c>
      <c r="T33" s="38">
        <f t="shared" si="10"/>
        <v>0</v>
      </c>
      <c r="V33" s="36">
        <f>'Dati part'!A19</f>
        <v>0</v>
      </c>
      <c r="W33" s="7">
        <f>'Dati part'!B19</f>
        <v>2</v>
      </c>
      <c r="X33" s="16" t="str">
        <f>'Dati part'!C19</f>
        <v>NOME E COGNOME</v>
      </c>
      <c r="Y33" s="16"/>
      <c r="Z33" s="7">
        <f>SUM('gioc. B (1)'!L17:L24)</f>
        <v>0</v>
      </c>
      <c r="AA33" s="7">
        <f>'gioc. B (1)'!L23</f>
        <v>0</v>
      </c>
      <c r="AB33" s="7">
        <f>SUM('Dati B'!AD41:AH41)</f>
        <v>0</v>
      </c>
      <c r="AC33" s="7">
        <f>'gioc. B (1)'!L25</f>
        <v>0</v>
      </c>
      <c r="AD33" s="7">
        <f>'gioc. B (1)'!L9</f>
        <v>0</v>
      </c>
      <c r="AE33" s="39" t="s">
        <v>96</v>
      </c>
      <c r="AF33" s="7">
        <f>SUMIF($V$32:$V$43,$AE33,Z$32:Z$43)</f>
        <v>0</v>
      </c>
      <c r="AG33" s="7">
        <f t="shared" si="11"/>
        <v>0</v>
      </c>
      <c r="AH33" s="7">
        <f t="shared" si="11"/>
        <v>0</v>
      </c>
      <c r="AI33" s="7">
        <f t="shared" si="11"/>
        <v>0</v>
      </c>
      <c r="AJ33" s="38">
        <f t="shared" si="11"/>
        <v>0</v>
      </c>
    </row>
    <row r="34" spans="3:36" ht="12.75">
      <c r="C34" s="14">
        <f>IF('Dati part'!C35&gt;'Dati part'!E35,1,0)</f>
        <v>1</v>
      </c>
      <c r="D34" s="17">
        <f>IF('Dati part'!E35&gt;'Dati part'!C35,1,0)</f>
        <v>0</v>
      </c>
      <c r="F34" s="36" t="str">
        <f>'Dati part'!A5</f>
        <v>S</v>
      </c>
      <c r="G34" s="7">
        <f>'Dati part'!B5</f>
        <v>4</v>
      </c>
      <c r="H34" s="16" t="str">
        <f>'Dati part'!C5</f>
        <v>CATERINA TREBISONDA</v>
      </c>
      <c r="I34" s="16"/>
      <c r="J34" s="7">
        <f>SUM('gioc. A (1)'!D50:D57)</f>
        <v>16</v>
      </c>
      <c r="K34" s="7">
        <f>'gioc. A (1)'!D56</f>
        <v>3</v>
      </c>
      <c r="L34" s="7">
        <f>SUM('Dati A'!$D$60:$AB$60)</f>
        <v>0</v>
      </c>
      <c r="M34" s="7">
        <f>'gioc. A (1)'!D58</f>
        <v>1</v>
      </c>
      <c r="N34" s="7">
        <f>'gioc. A (1)'!D42</f>
        <v>0</v>
      </c>
      <c r="O34" s="40" t="s">
        <v>98</v>
      </c>
      <c r="P34" s="7">
        <f>SUMIF($F$32:$F$43,$O34,J$32:J$43)</f>
        <v>38</v>
      </c>
      <c r="Q34" s="7">
        <f t="shared" si="10"/>
        <v>14</v>
      </c>
      <c r="R34" s="7">
        <f t="shared" si="10"/>
        <v>1</v>
      </c>
      <c r="S34" s="7">
        <f t="shared" si="10"/>
        <v>1</v>
      </c>
      <c r="T34" s="38">
        <f t="shared" si="10"/>
        <v>1</v>
      </c>
      <c r="V34" s="36">
        <f>'Dati part'!A20</f>
        <v>0</v>
      </c>
      <c r="W34" s="7">
        <f>'Dati part'!B20</f>
        <v>3</v>
      </c>
      <c r="X34" s="16" t="str">
        <f>'Dati part'!C20</f>
        <v>NOME E COGNOME</v>
      </c>
      <c r="Y34" s="16"/>
      <c r="Z34" s="7">
        <f>SUM('gioc. B (1)'!D50:D57)</f>
        <v>0</v>
      </c>
      <c r="AA34" s="7">
        <f>'gioc. B (1)'!D56</f>
        <v>0</v>
      </c>
      <c r="AB34" s="7">
        <f>SUM('Dati B'!AD60:AH60)</f>
        <v>0</v>
      </c>
      <c r="AC34" s="7">
        <f>'gioc. B (1)'!D58</f>
        <v>0</v>
      </c>
      <c r="AD34" s="7">
        <f>'gioc. B (1)'!D42</f>
        <v>0</v>
      </c>
      <c r="AE34" s="40" t="s">
        <v>98</v>
      </c>
      <c r="AF34" s="7">
        <f>SUMIF($V$32:$V$43,$AE34,Z$32:Z$43)</f>
        <v>0</v>
      </c>
      <c r="AG34" s="7">
        <f t="shared" si="11"/>
        <v>0</v>
      </c>
      <c r="AH34" s="7">
        <f t="shared" si="11"/>
        <v>0</v>
      </c>
      <c r="AI34" s="7">
        <f t="shared" si="11"/>
        <v>0</v>
      </c>
      <c r="AJ34" s="38">
        <f t="shared" si="11"/>
        <v>0</v>
      </c>
    </row>
    <row r="35" spans="3:36" ht="12.75">
      <c r="C35" s="14">
        <f>IF('Dati part'!C36&gt;'Dati part'!E36,1,0)</f>
        <v>0</v>
      </c>
      <c r="D35" s="17">
        <f>IF('Dati part'!E36&gt;'Dati part'!C36,1,0)</f>
        <v>0</v>
      </c>
      <c r="F35" s="36" t="str">
        <f>'Dati part'!A6</f>
        <v>C</v>
      </c>
      <c r="G35" s="7">
        <f>'Dati part'!B6</f>
        <v>6</v>
      </c>
      <c r="H35" s="16" t="str">
        <f>'Dati part'!C6</f>
        <v>GABRIELE SOLARO</v>
      </c>
      <c r="I35" s="16"/>
      <c r="J35" s="7">
        <f>SUM('gioc. A (1)'!L50:L57)</f>
        <v>2</v>
      </c>
      <c r="K35" s="7">
        <f>'gioc. A (1)'!L56</f>
        <v>2</v>
      </c>
      <c r="L35" s="7">
        <f>SUM('Dati A'!$D$79:$AB$79)</f>
        <v>0</v>
      </c>
      <c r="M35" s="7">
        <f>'gioc. A (1)'!L58</f>
        <v>0</v>
      </c>
      <c r="N35" s="7">
        <f>'gioc. A (1)'!L42</f>
        <v>0</v>
      </c>
      <c r="O35" s="41" t="s">
        <v>100</v>
      </c>
      <c r="P35" s="7">
        <f>SUMIF($F$32:$F$43,$O35,J$32:J$43)</f>
        <v>0</v>
      </c>
      <c r="Q35" s="7">
        <f t="shared" si="10"/>
        <v>0</v>
      </c>
      <c r="R35" s="7">
        <f t="shared" si="10"/>
        <v>0</v>
      </c>
      <c r="S35" s="7">
        <f t="shared" si="10"/>
        <v>0</v>
      </c>
      <c r="T35" s="38">
        <f t="shared" si="10"/>
        <v>0</v>
      </c>
      <c r="V35" s="36">
        <f>'Dati part'!A21</f>
        <v>0</v>
      </c>
      <c r="W35" s="7">
        <f>'Dati part'!B21</f>
        <v>4</v>
      </c>
      <c r="X35" s="16" t="str">
        <f>'Dati part'!C21</f>
        <v>NOME E COGNOME</v>
      </c>
      <c r="Y35" s="16"/>
      <c r="Z35" s="7">
        <f>SUM('gioc. B (1)'!L50:L57)</f>
        <v>0</v>
      </c>
      <c r="AA35" s="7">
        <f>'gioc. B (1)'!L56</f>
        <v>0</v>
      </c>
      <c r="AB35" s="7">
        <f>SUM('Dati B'!AD79:AH79)</f>
        <v>0</v>
      </c>
      <c r="AC35" s="7">
        <f>'gioc. B (1)'!L58</f>
        <v>0</v>
      </c>
      <c r="AD35" s="7">
        <f>'gioc. B (1)'!L42</f>
        <v>0</v>
      </c>
      <c r="AE35" s="41" t="s">
        <v>100</v>
      </c>
      <c r="AF35" s="7">
        <f>SUMIF($V$32:$V$43,$AE35,Z$32:Z$43)</f>
        <v>0</v>
      </c>
      <c r="AG35" s="7">
        <f t="shared" si="11"/>
        <v>0</v>
      </c>
      <c r="AH35" s="7">
        <f t="shared" si="11"/>
        <v>0</v>
      </c>
      <c r="AI35" s="7">
        <f t="shared" si="11"/>
        <v>0</v>
      </c>
      <c r="AJ35" s="38">
        <f t="shared" si="11"/>
        <v>0</v>
      </c>
    </row>
    <row r="36" spans="3:36" ht="12.75">
      <c r="C36" s="14">
        <f>IF('Dati part'!C37&gt;'Dati part'!E37,1,0)</f>
        <v>0</v>
      </c>
      <c r="D36" s="17">
        <f>IF('Dati part'!E37&gt;'Dati part'!C37,1,0)</f>
        <v>0</v>
      </c>
      <c r="F36" s="36" t="str">
        <f>'Dati part'!A7</f>
        <v>S</v>
      </c>
      <c r="G36" s="7">
        <f>'Dati part'!B7</f>
        <v>7</v>
      </c>
      <c r="H36" s="16" t="str">
        <f>'Dati part'!C7</f>
        <v>SILVIA STEFANINI</v>
      </c>
      <c r="I36" s="16"/>
      <c r="J36" s="7">
        <f>SUM('gioc. A (2)'!D17:D24)</f>
        <v>12</v>
      </c>
      <c r="K36" s="7">
        <f>'gioc. A (2)'!D23</f>
        <v>3</v>
      </c>
      <c r="L36" s="7">
        <f>SUM('Dati A'!$D$98:$AB$98)</f>
        <v>0</v>
      </c>
      <c r="M36" s="7">
        <f>'gioc. A (2)'!D25</f>
        <v>2</v>
      </c>
      <c r="N36" s="7">
        <f>'gioc. A (2)'!D9</f>
        <v>0</v>
      </c>
      <c r="O36" s="42" t="s">
        <v>102</v>
      </c>
      <c r="P36" s="7">
        <f>SUMIF($F$32:$F$43,$O36,J$32:J$43)</f>
        <v>0</v>
      </c>
      <c r="Q36" s="7">
        <f t="shared" si="10"/>
        <v>0</v>
      </c>
      <c r="R36" s="7">
        <f t="shared" si="10"/>
        <v>0</v>
      </c>
      <c r="S36" s="7">
        <f t="shared" si="10"/>
        <v>0</v>
      </c>
      <c r="T36" s="38">
        <f t="shared" si="10"/>
        <v>0</v>
      </c>
      <c r="V36" s="36">
        <f>'Dati part'!A22</f>
        <v>0</v>
      </c>
      <c r="W36" s="7">
        <f>'Dati part'!B22</f>
        <v>5</v>
      </c>
      <c r="X36" s="16" t="str">
        <f>'Dati part'!C22</f>
        <v>NOME E COGNOME</v>
      </c>
      <c r="Y36" s="16"/>
      <c r="Z36" s="7">
        <f>SUM('gioc. B (2)'!D17:D24)</f>
        <v>0</v>
      </c>
      <c r="AA36" s="7">
        <f>'gioc. B (2)'!D23</f>
        <v>0</v>
      </c>
      <c r="AB36" s="7">
        <f>SUM('Dati B'!AD98:AH98)</f>
        <v>0</v>
      </c>
      <c r="AC36" s="7">
        <f>'gioc. B (2)'!D25</f>
        <v>0</v>
      </c>
      <c r="AD36" s="7">
        <f>'gioc. B (2)'!D9</f>
        <v>0</v>
      </c>
      <c r="AE36" s="42" t="s">
        <v>102</v>
      </c>
      <c r="AF36" s="7">
        <f>SUMIF($V$32:$V$43,$AE36,Z$32:Z$43)</f>
        <v>0</v>
      </c>
      <c r="AG36" s="7">
        <f t="shared" si="11"/>
        <v>0</v>
      </c>
      <c r="AH36" s="7">
        <f t="shared" si="11"/>
        <v>0</v>
      </c>
      <c r="AI36" s="7">
        <f t="shared" si="11"/>
        <v>0</v>
      </c>
      <c r="AJ36" s="38">
        <f t="shared" si="11"/>
        <v>0</v>
      </c>
    </row>
    <row r="37" spans="3:36" ht="13.5" thickBot="1">
      <c r="C37" s="43">
        <f>SUM(C32:C36)</f>
        <v>3</v>
      </c>
      <c r="D37" s="44">
        <f>SUM(D32:D36)</f>
        <v>0</v>
      </c>
      <c r="F37" s="36" t="str">
        <f>'Dati part'!A8</f>
        <v>P</v>
      </c>
      <c r="G37" s="7">
        <f>'Dati part'!B8</f>
        <v>8</v>
      </c>
      <c r="H37" s="16" t="str">
        <f>'Dati part'!C8</f>
        <v>PIERPAOLO CAMMELLI</v>
      </c>
      <c r="I37" s="16"/>
      <c r="J37" s="7">
        <f>SUM('gioc. A (2)'!L17:L24)</f>
        <v>4</v>
      </c>
      <c r="K37" s="7">
        <f>'gioc. A (2)'!L23</f>
        <v>1</v>
      </c>
      <c r="L37" s="7">
        <f>SUM('Dati A'!$D$117:$AB$117)</f>
        <v>1</v>
      </c>
      <c r="M37" s="7">
        <f>'gioc. A (2)'!L25</f>
        <v>1</v>
      </c>
      <c r="N37" s="7">
        <f>'gioc. A (2)'!L9</f>
        <v>0</v>
      </c>
      <c r="O37" s="14"/>
      <c r="P37" s="7"/>
      <c r="Q37" s="7"/>
      <c r="R37" s="7"/>
      <c r="S37" s="7"/>
      <c r="T37" s="17"/>
      <c r="V37" s="36">
        <f>'Dati part'!A23</f>
        <v>0</v>
      </c>
      <c r="W37" s="7">
        <f>'Dati part'!B23</f>
        <v>6</v>
      </c>
      <c r="X37" s="16" t="str">
        <f>'Dati part'!C23</f>
        <v>NOME E COGNOME</v>
      </c>
      <c r="Y37" s="16"/>
      <c r="Z37" s="7">
        <f>SUM('gioc. B (2)'!L17:L24)</f>
        <v>0</v>
      </c>
      <c r="AA37" s="7">
        <f>'gioc. B (2)'!L23</f>
        <v>0</v>
      </c>
      <c r="AB37" s="7">
        <f>SUM('Dati B'!AD117:AH117)</f>
        <v>0</v>
      </c>
      <c r="AC37" s="7">
        <f>'gioc. B (2)'!L25</f>
        <v>0</v>
      </c>
      <c r="AD37" s="7">
        <f>'gioc. B (2)'!L9</f>
        <v>0</v>
      </c>
      <c r="AE37" s="14"/>
      <c r="AF37" s="7"/>
      <c r="AG37" s="7"/>
      <c r="AH37" s="7"/>
      <c r="AI37" s="7"/>
      <c r="AJ37" s="17"/>
    </row>
    <row r="38" spans="3:36" ht="12.75">
      <c r="C38" s="6" t="s">
        <v>145</v>
      </c>
      <c r="F38" s="36" t="str">
        <f>'Dati part'!A9</f>
        <v>P</v>
      </c>
      <c r="G38" s="7">
        <f>'Dati part'!B9</f>
        <v>11</v>
      </c>
      <c r="H38" s="16" t="str">
        <f>'Dati part'!C9</f>
        <v>DAVIDE BARBIERI</v>
      </c>
      <c r="I38" s="16"/>
      <c r="J38" s="7">
        <f>SUM('gioc. A (2)'!D50:D57)</f>
        <v>0</v>
      </c>
      <c r="K38" s="7">
        <f>'gioc. A (2)'!D56</f>
        <v>0</v>
      </c>
      <c r="L38" s="7">
        <f>SUM('Dati A'!$D$136:$AB$136)</f>
        <v>0</v>
      </c>
      <c r="M38" s="7">
        <f>'gioc. A (2)'!D58</f>
        <v>1</v>
      </c>
      <c r="N38" s="7">
        <f>'gioc. A (2)'!D42</f>
        <v>0</v>
      </c>
      <c r="O38" s="14"/>
      <c r="P38" s="7"/>
      <c r="Q38" s="7"/>
      <c r="R38" s="7"/>
      <c r="S38" s="7"/>
      <c r="T38" s="17"/>
      <c r="V38" s="36">
        <f>'Dati part'!A24</f>
        <v>0</v>
      </c>
      <c r="W38" s="7">
        <f>'Dati part'!B24</f>
        <v>0</v>
      </c>
      <c r="X38" s="16" t="str">
        <f>'Dati part'!C24</f>
        <v>NOME E COGNOME</v>
      </c>
      <c r="Y38" s="16"/>
      <c r="Z38" s="7">
        <f>SUM('gioc. B (2)'!D50:D57)</f>
        <v>0</v>
      </c>
      <c r="AA38" s="7">
        <f>'gioc. B (2)'!D56</f>
        <v>0</v>
      </c>
      <c r="AB38" s="7">
        <f>SUM('Dati B'!AD136:AH136)</f>
        <v>0</v>
      </c>
      <c r="AC38" s="7">
        <f>'gioc. B (2)'!D58</f>
        <v>0</v>
      </c>
      <c r="AD38" s="7">
        <f>'gioc. B (2)'!D42</f>
        <v>0</v>
      </c>
      <c r="AE38" s="14"/>
      <c r="AF38" s="7"/>
      <c r="AG38" s="7"/>
      <c r="AH38" s="7"/>
      <c r="AI38" s="7"/>
      <c r="AJ38" s="17"/>
    </row>
    <row r="39" spans="6:36" ht="12.75">
      <c r="F39" s="36" t="str">
        <f>'Dati part'!A10</f>
        <v>C</v>
      </c>
      <c r="G39" s="7">
        <f>'Dati part'!B10</f>
        <v>13</v>
      </c>
      <c r="H39" s="16" t="str">
        <f>'Dati part'!C10</f>
        <v>GIANMARCO PULGA</v>
      </c>
      <c r="I39" s="16"/>
      <c r="J39" s="7">
        <f>SUM('gioc. A (2)'!L50:L57)</f>
        <v>11</v>
      </c>
      <c r="K39" s="7">
        <f>'gioc. A (2)'!L56</f>
        <v>1</v>
      </c>
      <c r="L39" s="7">
        <f>SUM('Dati A'!$D$155:$AB$155)</f>
        <v>0</v>
      </c>
      <c r="M39" s="7">
        <f>'gioc. A (2)'!L58</f>
        <v>0</v>
      </c>
      <c r="N39" s="7">
        <f>'gioc. A (2)'!L42</f>
        <v>0</v>
      </c>
      <c r="O39" s="14"/>
      <c r="P39" s="7"/>
      <c r="Q39" s="7"/>
      <c r="R39" s="7"/>
      <c r="S39" s="7"/>
      <c r="T39" s="17"/>
      <c r="V39" s="36">
        <f>'Dati part'!A25</f>
        <v>0</v>
      </c>
      <c r="W39" s="7">
        <f>'Dati part'!B25</f>
        <v>0</v>
      </c>
      <c r="X39" s="16" t="str">
        <f>'Dati part'!C25</f>
        <v>NOME E COGNOME</v>
      </c>
      <c r="Y39" s="16"/>
      <c r="Z39" s="7">
        <f>SUM('gioc. B (2)'!L50:L57)</f>
        <v>0</v>
      </c>
      <c r="AA39" s="7">
        <f>'gioc. B (2)'!L56</f>
        <v>0</v>
      </c>
      <c r="AB39" s="7">
        <f>SUM('Dati B'!AD155:AH155)</f>
        <v>0</v>
      </c>
      <c r="AC39" s="7">
        <f>'gioc. B (2)'!L58</f>
        <v>0</v>
      </c>
      <c r="AD39" s="7">
        <f>'gioc. B (2)'!L42</f>
        <v>0</v>
      </c>
      <c r="AE39" s="14"/>
      <c r="AF39" s="7"/>
      <c r="AG39" s="7"/>
      <c r="AH39" s="7"/>
      <c r="AI39" s="7"/>
      <c r="AJ39" s="17"/>
    </row>
    <row r="40" spans="6:36" ht="12.75">
      <c r="F40" s="36" t="str">
        <f>'Dati part'!A11</f>
        <v>C</v>
      </c>
      <c r="G40" s="7">
        <f>'Dati part'!B11</f>
        <v>31</v>
      </c>
      <c r="H40" s="16" t="str">
        <f>'Dati part'!C11</f>
        <v>PAOLO SARONNI</v>
      </c>
      <c r="I40" s="16"/>
      <c r="J40" s="7">
        <f>SUM('gioc. A (3)'!D17:D24)</f>
        <v>12</v>
      </c>
      <c r="K40" s="7">
        <f>'gioc. A (3)'!D23</f>
        <v>3</v>
      </c>
      <c r="L40" s="7">
        <f>SUM('Dati A'!$D$174:$AB$174)</f>
        <v>0</v>
      </c>
      <c r="M40" s="7">
        <f>'gioc. A (3)'!D25</f>
        <v>0</v>
      </c>
      <c r="N40" s="7">
        <f>'gioc. A (3)'!D9</f>
        <v>1</v>
      </c>
      <c r="O40" s="14"/>
      <c r="P40" s="7"/>
      <c r="Q40" s="7"/>
      <c r="R40" s="7"/>
      <c r="S40" s="7"/>
      <c r="T40" s="17"/>
      <c r="V40" s="36">
        <f>'Dati part'!A26</f>
        <v>0</v>
      </c>
      <c r="W40" s="7">
        <f>'Dati part'!B26</f>
        <v>0</v>
      </c>
      <c r="X40" s="16" t="str">
        <f>'Dati part'!C26</f>
        <v>NOME E COGNOME</v>
      </c>
      <c r="Y40" s="16"/>
      <c r="Z40" s="7">
        <f>SUM('gioc. B (3)'!D17:D24)</f>
        <v>0</v>
      </c>
      <c r="AA40" s="7">
        <f>'gioc. B (3)'!D23</f>
        <v>0</v>
      </c>
      <c r="AB40" s="7">
        <f>SUM('Dati B'!AD174:AH174)</f>
        <v>0</v>
      </c>
      <c r="AC40" s="7">
        <f>'gioc. B (3)'!D25</f>
        <v>0</v>
      </c>
      <c r="AD40" s="7">
        <f>'gioc. B (3)'!D9</f>
        <v>0</v>
      </c>
      <c r="AE40" s="14"/>
      <c r="AF40" s="7"/>
      <c r="AG40" s="7"/>
      <c r="AH40" s="7"/>
      <c r="AI40" s="7"/>
      <c r="AJ40" s="17"/>
    </row>
    <row r="41" spans="6:36" ht="12.75">
      <c r="F41" s="36">
        <f>'Dati part'!A12</f>
        <v>0</v>
      </c>
      <c r="G41" s="7">
        <f>'Dati part'!B12</f>
        <v>0</v>
      </c>
      <c r="H41" s="16">
        <f>'Dati part'!C12</f>
        <v>0</v>
      </c>
      <c r="I41" s="16"/>
      <c r="J41" s="7">
        <f>SUM('gioc. A (3)'!L17:L24)</f>
        <v>0</v>
      </c>
      <c r="K41" s="7">
        <f>'gioc. A (3)'!L23</f>
        <v>0</v>
      </c>
      <c r="L41" s="7">
        <f>SUM('Dati A'!$D$193:$AB$193)</f>
        <v>0</v>
      </c>
      <c r="M41" s="7">
        <f>'gioc. A (3)'!L25</f>
        <v>0</v>
      </c>
      <c r="N41" s="7">
        <f>'gioc. A (3)'!L9</f>
        <v>0</v>
      </c>
      <c r="O41" s="14"/>
      <c r="P41" s="7"/>
      <c r="Q41" s="7"/>
      <c r="R41" s="7"/>
      <c r="S41" s="7"/>
      <c r="T41" s="17"/>
      <c r="V41" s="36">
        <f>'Dati part'!A27</f>
        <v>0</v>
      </c>
      <c r="W41" s="7">
        <f>'Dati part'!B27</f>
        <v>0</v>
      </c>
      <c r="X41" s="16" t="str">
        <f>'Dati part'!C27</f>
        <v>NOME E COGNOME</v>
      </c>
      <c r="Y41" s="16"/>
      <c r="Z41" s="7">
        <f>SUM('gioc. B (3)'!L17:L24)</f>
        <v>0</v>
      </c>
      <c r="AA41" s="7">
        <f>'gioc. B (3)'!L23</f>
        <v>0</v>
      </c>
      <c r="AB41" s="7">
        <f>SUM('Dati B'!AD193:AH193)</f>
        <v>0</v>
      </c>
      <c r="AC41" s="7">
        <f>'gioc. B (3)'!L25</f>
        <v>0</v>
      </c>
      <c r="AD41" s="7">
        <f>'gioc. B (3)'!L9</f>
        <v>0</v>
      </c>
      <c r="AE41" s="14"/>
      <c r="AF41" s="7"/>
      <c r="AG41" s="7"/>
      <c r="AH41" s="7"/>
      <c r="AI41" s="7"/>
      <c r="AJ41" s="17"/>
    </row>
    <row r="42" spans="6:36" ht="12.75">
      <c r="F42" s="36">
        <f>'Dati part'!A13</f>
        <v>0</v>
      </c>
      <c r="G42" s="7">
        <f>'Dati part'!B13</f>
        <v>0</v>
      </c>
      <c r="H42" s="16">
        <f>'Dati part'!C13</f>
        <v>0</v>
      </c>
      <c r="I42" s="16"/>
      <c r="J42" s="7">
        <f>SUM('gioc. A (3)'!D50:D57)</f>
        <v>0</v>
      </c>
      <c r="K42" s="7">
        <f>'gioc. A (3)'!D56</f>
        <v>0</v>
      </c>
      <c r="L42" s="7">
        <f>SUM('Dati A'!$D$212:$AB$212)</f>
        <v>0</v>
      </c>
      <c r="M42" s="7">
        <f>'gioc. A (3)'!D58</f>
        <v>0</v>
      </c>
      <c r="N42" s="7">
        <f>'gioc. A (3)'!D42</f>
        <v>0</v>
      </c>
      <c r="O42" s="14"/>
      <c r="P42" s="7"/>
      <c r="Q42" s="7"/>
      <c r="R42" s="7"/>
      <c r="S42" s="7"/>
      <c r="T42" s="17"/>
      <c r="V42" s="36">
        <f>'Dati part'!A28</f>
        <v>0</v>
      </c>
      <c r="W42" s="7">
        <f>'Dati part'!B28</f>
        <v>0</v>
      </c>
      <c r="X42" s="16" t="str">
        <f>'Dati part'!C28</f>
        <v>NOME E COGNOME</v>
      </c>
      <c r="Y42" s="16"/>
      <c r="Z42" s="7">
        <f>SUM('gioc. B (3)'!D50:D57)</f>
        <v>0</v>
      </c>
      <c r="AA42" s="7">
        <f>'gioc. B (3)'!D56</f>
        <v>0</v>
      </c>
      <c r="AB42" s="7">
        <f>SUM('Dati B'!AD212:AH212)</f>
        <v>0</v>
      </c>
      <c r="AC42" s="7">
        <f>'gioc. B (3)'!D58</f>
        <v>0</v>
      </c>
      <c r="AD42" s="7">
        <f>'gioc. B (3)'!D42</f>
        <v>0</v>
      </c>
      <c r="AE42" s="14"/>
      <c r="AF42" s="7"/>
      <c r="AG42" s="7"/>
      <c r="AH42" s="7"/>
      <c r="AI42" s="7"/>
      <c r="AJ42" s="17"/>
    </row>
    <row r="43" spans="6:36" ht="13.5" thickBot="1">
      <c r="F43" s="45">
        <f>'Dati part'!A14</f>
        <v>0</v>
      </c>
      <c r="G43" s="46">
        <f>'Dati part'!B14</f>
        <v>0</v>
      </c>
      <c r="H43" s="22">
        <f>'Dati part'!C14</f>
        <v>0</v>
      </c>
      <c r="I43" s="22"/>
      <c r="J43" s="46">
        <f>SUM('gioc. A (3)'!L50:L57)</f>
        <v>0</v>
      </c>
      <c r="K43" s="46">
        <f>'gioc. A (3)'!L56</f>
        <v>0</v>
      </c>
      <c r="L43" s="46">
        <f>SUM('Dati A'!$D$231:$AB$231)</f>
        <v>0</v>
      </c>
      <c r="M43" s="46">
        <f>'gioc. A (3)'!L58</f>
        <v>0</v>
      </c>
      <c r="N43" s="46">
        <f>'gioc. A (3)'!L42</f>
        <v>0</v>
      </c>
      <c r="O43" s="20"/>
      <c r="P43" s="46"/>
      <c r="Q43" s="46"/>
      <c r="R43" s="46"/>
      <c r="S43" s="46"/>
      <c r="T43" s="23"/>
      <c r="V43" s="45">
        <f>'Dati part'!A29</f>
        <v>0</v>
      </c>
      <c r="W43" s="46">
        <f>'Dati part'!B29</f>
        <v>0</v>
      </c>
      <c r="X43" s="22" t="str">
        <f>'Dati part'!C29</f>
        <v>NOME E COGNOME</v>
      </c>
      <c r="Y43" s="22"/>
      <c r="Z43" s="46">
        <f>SUM('gioc. B (3)'!L50:L57)</f>
        <v>0</v>
      </c>
      <c r="AA43" s="46">
        <f>'gioc. B (3)'!L56</f>
        <v>0</v>
      </c>
      <c r="AB43" s="46">
        <f>SUM('Dati B'!AD231:AH231)</f>
        <v>0</v>
      </c>
      <c r="AC43" s="46">
        <f>'gioc. B (3)'!L58</f>
        <v>0</v>
      </c>
      <c r="AD43" s="46">
        <f>'gioc. B (3)'!L42</f>
        <v>0</v>
      </c>
      <c r="AE43" s="20"/>
      <c r="AF43" s="46"/>
      <c r="AG43" s="46"/>
      <c r="AH43" s="46"/>
      <c r="AI43" s="46"/>
      <c r="AJ43" s="23"/>
    </row>
    <row r="44" spans="6:22" ht="12.75">
      <c r="F44" s="47" t="s">
        <v>142</v>
      </c>
      <c r="V44" s="47" t="s">
        <v>141</v>
      </c>
    </row>
    <row r="45" ht="13.5" thickBot="1"/>
    <row r="46" spans="6:27" ht="12.75">
      <c r="F46" s="9"/>
      <c r="G46" s="11"/>
      <c r="H46" s="11"/>
      <c r="I46" s="632" t="s">
        <v>21</v>
      </c>
      <c r="J46" s="632"/>
      <c r="K46" s="632"/>
      <c r="L46" s="632"/>
      <c r="M46" s="632" t="s">
        <v>104</v>
      </c>
      <c r="N46" s="632"/>
      <c r="O46" s="632"/>
      <c r="P46" s="632"/>
      <c r="Q46" s="632" t="s">
        <v>20</v>
      </c>
      <c r="R46" s="632"/>
      <c r="S46" s="632"/>
      <c r="T46" s="632"/>
      <c r="U46" s="632" t="s">
        <v>24</v>
      </c>
      <c r="V46" s="632"/>
      <c r="W46" s="632"/>
      <c r="X46" s="632"/>
      <c r="Y46" s="632" t="s">
        <v>113</v>
      </c>
      <c r="Z46" s="632"/>
      <c r="AA46" s="12"/>
    </row>
    <row r="47" spans="6:27" ht="12.75">
      <c r="F47" s="14"/>
      <c r="G47" s="16"/>
      <c r="H47" s="16"/>
      <c r="I47" s="48" t="s">
        <v>118</v>
      </c>
      <c r="J47" s="48" t="s">
        <v>1</v>
      </c>
      <c r="K47" s="48" t="s">
        <v>2</v>
      </c>
      <c r="L47" s="48" t="s">
        <v>31</v>
      </c>
      <c r="M47" s="48" t="s">
        <v>118</v>
      </c>
      <c r="N47" s="48" t="s">
        <v>1</v>
      </c>
      <c r="O47" s="48" t="s">
        <v>2</v>
      </c>
      <c r="P47" s="48" t="s">
        <v>31</v>
      </c>
      <c r="Q47" s="48" t="s">
        <v>118</v>
      </c>
      <c r="R47" s="48" t="s">
        <v>1</v>
      </c>
      <c r="S47" s="48" t="s">
        <v>2</v>
      </c>
      <c r="T47" s="48" t="s">
        <v>31</v>
      </c>
      <c r="U47" s="48" t="s">
        <v>118</v>
      </c>
      <c r="V47" s="48" t="s">
        <v>1</v>
      </c>
      <c r="W47" s="48" t="s">
        <v>2</v>
      </c>
      <c r="X47" s="48" t="s">
        <v>31</v>
      </c>
      <c r="Y47" s="48" t="s">
        <v>118</v>
      </c>
      <c r="Z47" s="48" t="s">
        <v>31</v>
      </c>
      <c r="AA47" s="38" t="s">
        <v>119</v>
      </c>
    </row>
    <row r="48" spans="5:27" ht="12.75">
      <c r="E48" s="8"/>
      <c r="F48" s="36" t="str">
        <f>F32</f>
        <v>C</v>
      </c>
      <c r="G48" s="16" t="str">
        <f>H32</f>
        <v>MARCO MAMELI</v>
      </c>
      <c r="H48" s="16"/>
      <c r="I48" s="7">
        <f>'gioc. A (1)'!D1</f>
        <v>1</v>
      </c>
      <c r="J48" s="7">
        <f>'gioc. A (1)'!D3</f>
        <v>1</v>
      </c>
      <c r="K48" s="7">
        <f>'gioc. A (1)'!D5</f>
        <v>2</v>
      </c>
      <c r="L48" s="7">
        <f>'gioc. A (1)'!D7</f>
        <v>2</v>
      </c>
      <c r="M48" s="7">
        <f>'gioc. A (1)'!D9</f>
        <v>0</v>
      </c>
      <c r="N48" s="7">
        <f>'gioc. A (1)'!D11</f>
        <v>0</v>
      </c>
      <c r="O48" s="7">
        <f>'gioc. A (1)'!D13</f>
        <v>3</v>
      </c>
      <c r="P48" s="7">
        <f>'gioc. A (1)'!D15</f>
        <v>1</v>
      </c>
      <c r="Q48" s="7">
        <f>'gioc. A (1)'!D17</f>
        <v>1</v>
      </c>
      <c r="R48" s="7">
        <f>'gioc. A (1)'!D19</f>
        <v>2</v>
      </c>
      <c r="S48" s="7">
        <f>'gioc. A (1)'!D21</f>
        <v>2</v>
      </c>
      <c r="T48" s="7">
        <f>'gioc. A (1)'!D23</f>
        <v>8</v>
      </c>
      <c r="U48" s="7">
        <f>'gioc. A (1)'!D25</f>
        <v>1</v>
      </c>
      <c r="V48" s="7">
        <f>'gioc. A (1)'!D27</f>
        <v>1</v>
      </c>
      <c r="W48" s="7">
        <f>'gioc. A (1)'!D29</f>
        <v>3</v>
      </c>
      <c r="X48" s="7">
        <f>'gioc. A (1)'!D31</f>
        <v>1</v>
      </c>
      <c r="Y48" s="7">
        <f>SUM('Dati A'!$D$21:$AB$21)</f>
        <v>2</v>
      </c>
      <c r="Z48" s="7">
        <f>SUM('Dati A'!$D$22:$AB$22)</f>
        <v>1</v>
      </c>
      <c r="AA48" s="18">
        <f aca="true" t="shared" si="12" ref="AA48:AA59">S2</f>
        <v>71</v>
      </c>
    </row>
    <row r="49" spans="5:27" ht="12.75">
      <c r="E49" s="8"/>
      <c r="F49" s="36" t="str">
        <f aca="true" t="shared" si="13" ref="F49:F59">F33</f>
        <v>P</v>
      </c>
      <c r="G49" s="16" t="str">
        <f aca="true" t="shared" si="14" ref="G49:G58">H33</f>
        <v>MONICA BONORI</v>
      </c>
      <c r="H49" s="16"/>
      <c r="I49" s="7">
        <f>'gioc. A (1)'!$L1</f>
        <v>1</v>
      </c>
      <c r="J49" s="7">
        <f>'gioc. A (1)'!$L3</f>
        <v>2</v>
      </c>
      <c r="K49" s="7">
        <f>'gioc. A (1)'!$L5</f>
        <v>2</v>
      </c>
      <c r="L49" s="7">
        <f>'gioc. A (1)'!$L7</f>
        <v>1</v>
      </c>
      <c r="M49" s="7">
        <f>'gioc. A (1)'!$L9</f>
        <v>2</v>
      </c>
      <c r="N49" s="7">
        <f>'gioc. A (1)'!$L11</f>
        <v>2</v>
      </c>
      <c r="O49" s="7">
        <f>'gioc. A (1)'!$L13</f>
        <v>3</v>
      </c>
      <c r="P49" s="7">
        <f>'gioc. A (1)'!$L15</f>
        <v>1</v>
      </c>
      <c r="Q49" s="7">
        <f>'gioc. A (1)'!$L17</f>
        <v>0</v>
      </c>
      <c r="R49" s="7">
        <f>'gioc. A (1)'!$L19</f>
        <v>1</v>
      </c>
      <c r="S49" s="7">
        <f>'gioc. A (1)'!$L21</f>
        <v>0</v>
      </c>
      <c r="T49" s="7">
        <f>'gioc. A (1)'!$L23</f>
        <v>0</v>
      </c>
      <c r="U49" s="7">
        <f>'gioc. A (1)'!$L25</f>
        <v>0</v>
      </c>
      <c r="V49" s="7">
        <f>'gioc. A (1)'!$L27</f>
        <v>1</v>
      </c>
      <c r="W49" s="7">
        <f>'gioc. A (1)'!$L29</f>
        <v>0</v>
      </c>
      <c r="X49" s="7">
        <f>'gioc. A (1)'!$L31</f>
        <v>2</v>
      </c>
      <c r="Y49" s="7">
        <f>SUM('Dati A'!$D$40:$AB$40)</f>
        <v>0</v>
      </c>
      <c r="Z49" s="7">
        <f>SUM('Dati A'!$D$41:$AB$41)</f>
        <v>0</v>
      </c>
      <c r="AA49" s="18">
        <f t="shared" si="12"/>
        <v>114</v>
      </c>
    </row>
    <row r="50" spans="5:27" ht="12.75">
      <c r="E50" s="8"/>
      <c r="F50" s="36" t="str">
        <f t="shared" si="13"/>
        <v>S</v>
      </c>
      <c r="G50" s="16" t="str">
        <f t="shared" si="14"/>
        <v>CATERINA TREBISONDA</v>
      </c>
      <c r="H50" s="16"/>
      <c r="I50" s="7">
        <f>'gioc. A (1)'!$D34</f>
        <v>3</v>
      </c>
      <c r="J50" s="7">
        <f>'gioc. A (1)'!$D36</f>
        <v>7</v>
      </c>
      <c r="K50" s="7">
        <f>'gioc. A (1)'!$D38</f>
        <v>2</v>
      </c>
      <c r="L50" s="7">
        <f>'gioc. A (1)'!$D40</f>
        <v>0</v>
      </c>
      <c r="M50" s="7">
        <f>'gioc. A (1)'!$D42</f>
        <v>0</v>
      </c>
      <c r="N50" s="7">
        <f>'gioc. A (1)'!$D44</f>
        <v>0</v>
      </c>
      <c r="O50" s="7">
        <f>'gioc. A (1)'!$D46</f>
        <v>0</v>
      </c>
      <c r="P50" s="7">
        <f>'gioc. A (1)'!$D48</f>
        <v>3</v>
      </c>
      <c r="Q50" s="7">
        <f>'gioc. A (1)'!$D50</f>
        <v>0</v>
      </c>
      <c r="R50" s="7">
        <f>'gioc. A (1)'!$D52</f>
        <v>12</v>
      </c>
      <c r="S50" s="7">
        <f>'gioc. A (1)'!$D54</f>
        <v>1</v>
      </c>
      <c r="T50" s="7">
        <f>'gioc. A (1)'!$D56</f>
        <v>3</v>
      </c>
      <c r="U50" s="7">
        <f>'gioc. A (1)'!$D58</f>
        <v>1</v>
      </c>
      <c r="V50" s="7">
        <f>'gioc. A (1)'!$D60</f>
        <v>6</v>
      </c>
      <c r="W50" s="7">
        <f>'gioc. A (1)'!$D62</f>
        <v>3</v>
      </c>
      <c r="X50" s="7">
        <f>'gioc. A (1)'!$D64</f>
        <v>0</v>
      </c>
      <c r="Y50" s="7">
        <f>SUM('Dati A'!$D$59:$AB$59)</f>
        <v>0</v>
      </c>
      <c r="Z50" s="7">
        <f>SUM('Dati A'!$D$60:$AB$60)</f>
        <v>0</v>
      </c>
      <c r="AA50" s="18">
        <f t="shared" si="12"/>
        <v>114</v>
      </c>
    </row>
    <row r="51" spans="5:27" ht="12.75">
      <c r="E51" s="8"/>
      <c r="F51" s="36" t="str">
        <f t="shared" si="13"/>
        <v>C</v>
      </c>
      <c r="G51" s="16" t="str">
        <f t="shared" si="14"/>
        <v>GABRIELE SOLARO</v>
      </c>
      <c r="H51" s="16"/>
      <c r="I51" s="7">
        <f>'gioc. A (1)'!$L34</f>
        <v>0</v>
      </c>
      <c r="J51" s="7">
        <f>'gioc. A (1)'!$L36</f>
        <v>3</v>
      </c>
      <c r="K51" s="7">
        <f>'gioc. A (1)'!$L38</f>
        <v>1</v>
      </c>
      <c r="L51" s="7">
        <f>'gioc. A (1)'!$L40</f>
        <v>0</v>
      </c>
      <c r="M51" s="7">
        <f>'gioc. A (1)'!$L42</f>
        <v>0</v>
      </c>
      <c r="N51" s="7">
        <f>'gioc. A (1)'!$L44</f>
        <v>1</v>
      </c>
      <c r="O51" s="7">
        <f>'gioc. A (1)'!$L46</f>
        <v>1</v>
      </c>
      <c r="P51" s="7">
        <f>'gioc. A (1)'!$L48</f>
        <v>0</v>
      </c>
      <c r="Q51" s="7">
        <f>'gioc. A (1)'!$L50</f>
        <v>0</v>
      </c>
      <c r="R51" s="7">
        <f>'gioc. A (1)'!$L52</f>
        <v>0</v>
      </c>
      <c r="S51" s="7">
        <f>'gioc. A (1)'!$L54</f>
        <v>0</v>
      </c>
      <c r="T51" s="7">
        <f>'gioc. A (1)'!$L56</f>
        <v>2</v>
      </c>
      <c r="U51" s="7">
        <f>'gioc. A (1)'!$L58</f>
        <v>0</v>
      </c>
      <c r="V51" s="7">
        <f>'gioc. A (1)'!$L60</f>
        <v>0</v>
      </c>
      <c r="W51" s="7">
        <f>'gioc. A (1)'!$L62</f>
        <v>1</v>
      </c>
      <c r="X51" s="7">
        <f>'gioc. A (1)'!$L64</f>
        <v>0</v>
      </c>
      <c r="Y51" s="7">
        <f>SUM('Dati A'!$D$78:$AB$78)</f>
        <v>0</v>
      </c>
      <c r="Z51" s="7">
        <f>SUM('Dati A'!$D$79:$AB$79)</f>
        <v>0</v>
      </c>
      <c r="AA51" s="18">
        <f t="shared" si="12"/>
        <v>33</v>
      </c>
    </row>
    <row r="52" spans="5:27" ht="12.75">
      <c r="E52" s="8"/>
      <c r="F52" s="36" t="str">
        <f t="shared" si="13"/>
        <v>S</v>
      </c>
      <c r="G52" s="16" t="str">
        <f t="shared" si="14"/>
        <v>SILVIA STEFANINI</v>
      </c>
      <c r="H52" s="16"/>
      <c r="I52" s="7">
        <f>'gioc. A (2)'!$D1</f>
        <v>1</v>
      </c>
      <c r="J52" s="7">
        <f>'gioc. A (2)'!$D3</f>
        <v>5</v>
      </c>
      <c r="K52" s="7">
        <f>'gioc. A (2)'!$D5</f>
        <v>1</v>
      </c>
      <c r="L52" s="7">
        <f>'gioc. A (2)'!$D7</f>
        <v>8</v>
      </c>
      <c r="M52" s="7">
        <f>'gioc. A (2)'!$D9</f>
        <v>0</v>
      </c>
      <c r="N52" s="7">
        <f>'gioc. A (2)'!$D11</f>
        <v>2</v>
      </c>
      <c r="O52" s="7">
        <f>'gioc. A (2)'!$D13</f>
        <v>1</v>
      </c>
      <c r="P52" s="7">
        <f>'gioc. A (2)'!$D15</f>
        <v>2</v>
      </c>
      <c r="Q52" s="7">
        <f>'gioc. A (2)'!$D17</f>
        <v>1</v>
      </c>
      <c r="R52" s="7">
        <f>'gioc. A (2)'!$D19</f>
        <v>5</v>
      </c>
      <c r="S52" s="7">
        <f>'gioc. A (2)'!$D21</f>
        <v>3</v>
      </c>
      <c r="T52" s="7">
        <f>'gioc. A (2)'!$D23</f>
        <v>3</v>
      </c>
      <c r="U52" s="7">
        <f>'gioc. A (2)'!$D25</f>
        <v>2</v>
      </c>
      <c r="V52" s="7">
        <f>'gioc. A (2)'!$D27</f>
        <v>4</v>
      </c>
      <c r="W52" s="7">
        <f>'gioc. A (2)'!$D29</f>
        <v>7</v>
      </c>
      <c r="X52" s="7">
        <f>'gioc. A (2)'!$D31</f>
        <v>0</v>
      </c>
      <c r="Y52" s="7">
        <f>SUM('Dati A'!$D$97:$AB$97)</f>
        <v>0</v>
      </c>
      <c r="Z52" s="7">
        <f>SUM('Dati A'!$D$98:$AB$98)</f>
        <v>0</v>
      </c>
      <c r="AA52" s="18">
        <f t="shared" si="12"/>
        <v>114</v>
      </c>
    </row>
    <row r="53" spans="5:27" ht="12.75">
      <c r="E53" s="8"/>
      <c r="F53" s="36" t="str">
        <f t="shared" si="13"/>
        <v>P</v>
      </c>
      <c r="G53" s="16" t="str">
        <f t="shared" si="14"/>
        <v>PIERPAOLO CAMMELLI</v>
      </c>
      <c r="H53" s="16"/>
      <c r="I53" s="7">
        <f>'gioc. A (2)'!$L1</f>
        <v>2</v>
      </c>
      <c r="J53" s="7">
        <f>'gioc. A (2)'!$L3</f>
        <v>4</v>
      </c>
      <c r="K53" s="7">
        <f>'gioc. A (2)'!$L5</f>
        <v>2</v>
      </c>
      <c r="L53" s="7">
        <f>'gioc. A (2)'!$L7</f>
        <v>4</v>
      </c>
      <c r="M53" s="7">
        <f>'gioc. A (2)'!$L9</f>
        <v>0</v>
      </c>
      <c r="N53" s="7">
        <f>'gioc. A (2)'!$L11</f>
        <v>1</v>
      </c>
      <c r="O53" s="7">
        <f>'gioc. A (2)'!$L13</f>
        <v>0</v>
      </c>
      <c r="P53" s="7">
        <f>'gioc. A (2)'!$L15</f>
        <v>2</v>
      </c>
      <c r="Q53" s="7">
        <f>'gioc. A (2)'!$L17</f>
        <v>0</v>
      </c>
      <c r="R53" s="7">
        <f>'gioc. A (2)'!$L19</f>
        <v>2</v>
      </c>
      <c r="S53" s="7">
        <f>'gioc. A (2)'!$L21</f>
        <v>1</v>
      </c>
      <c r="T53" s="7">
        <f>'gioc. A (2)'!$L23</f>
        <v>1</v>
      </c>
      <c r="U53" s="7">
        <f>'gioc. A (2)'!$L25</f>
        <v>1</v>
      </c>
      <c r="V53" s="7">
        <f>'gioc. A (2)'!$L27</f>
        <v>3</v>
      </c>
      <c r="W53" s="7">
        <f>'gioc. A (2)'!$L29</f>
        <v>1</v>
      </c>
      <c r="X53" s="7">
        <f>'gioc. A (2)'!$L31</f>
        <v>1</v>
      </c>
      <c r="Y53" s="7">
        <f>SUM('Dati A'!$D$116:$AB$116)</f>
        <v>1</v>
      </c>
      <c r="Z53" s="7">
        <f>SUM('Dati A'!$D$117:$AB$117)</f>
        <v>1</v>
      </c>
      <c r="AA53" s="18">
        <f t="shared" si="12"/>
        <v>81</v>
      </c>
    </row>
    <row r="54" spans="5:27" ht="12.75">
      <c r="E54" s="8"/>
      <c r="F54" s="36" t="str">
        <f t="shared" si="13"/>
        <v>P</v>
      </c>
      <c r="G54" s="16" t="str">
        <f t="shared" si="14"/>
        <v>DAVIDE BARBIERI</v>
      </c>
      <c r="H54" s="16"/>
      <c r="I54" s="7">
        <f>'gioc. A (2)'!$D34</f>
        <v>0</v>
      </c>
      <c r="J54" s="7">
        <f>'gioc. A (2)'!$D36</f>
        <v>1</v>
      </c>
      <c r="K54" s="7">
        <f>'gioc. A (2)'!$D38</f>
        <v>2</v>
      </c>
      <c r="L54" s="7">
        <f>'gioc. A (2)'!$D40</f>
        <v>2</v>
      </c>
      <c r="M54" s="7">
        <f>'gioc. A (2)'!$D42</f>
        <v>0</v>
      </c>
      <c r="N54" s="7">
        <f>'gioc. A (2)'!$D44</f>
        <v>1</v>
      </c>
      <c r="O54" s="7">
        <f>'gioc. A (2)'!$D46</f>
        <v>0</v>
      </c>
      <c r="P54" s="7">
        <f>'gioc. A (2)'!$D48</f>
        <v>0</v>
      </c>
      <c r="Q54" s="7">
        <f>'gioc. A (2)'!$D50</f>
        <v>0</v>
      </c>
      <c r="R54" s="7">
        <f>'gioc. A (2)'!$D52</f>
        <v>0</v>
      </c>
      <c r="S54" s="7">
        <f>'gioc. A (2)'!$D54</f>
        <v>0</v>
      </c>
      <c r="T54" s="7">
        <f>'gioc. A (2)'!$D56</f>
        <v>0</v>
      </c>
      <c r="U54" s="7">
        <f>'gioc. A (2)'!$D58</f>
        <v>1</v>
      </c>
      <c r="V54" s="7">
        <f>'gioc. A (2)'!$D60</f>
        <v>1</v>
      </c>
      <c r="W54" s="7">
        <f>'gioc. A (2)'!$D62</f>
        <v>0</v>
      </c>
      <c r="X54" s="7">
        <f>'gioc. A (2)'!$D64</f>
        <v>0</v>
      </c>
      <c r="Y54" s="7">
        <f>SUM('Dati A'!$D$135:$AB$135)</f>
        <v>0</v>
      </c>
      <c r="Z54" s="7">
        <f>SUM('Dati A'!$D$136:$AB$136)</f>
        <v>0</v>
      </c>
      <c r="AA54" s="18">
        <f t="shared" si="12"/>
        <v>33</v>
      </c>
    </row>
    <row r="55" spans="5:27" ht="12.75">
      <c r="E55" s="8"/>
      <c r="F55" s="36" t="str">
        <f t="shared" si="13"/>
        <v>C</v>
      </c>
      <c r="G55" s="16" t="str">
        <f t="shared" si="14"/>
        <v>GIANMARCO PULGA</v>
      </c>
      <c r="H55" s="16"/>
      <c r="I55" s="7">
        <f>'gioc. A (2)'!$L34</f>
        <v>1</v>
      </c>
      <c r="J55" s="7">
        <f>'gioc. A (2)'!$L36</f>
        <v>3</v>
      </c>
      <c r="K55" s="7">
        <f>'gioc. A (2)'!$L38</f>
        <v>1</v>
      </c>
      <c r="L55" s="7">
        <f>'gioc. A (2)'!$L40</f>
        <v>6</v>
      </c>
      <c r="M55" s="7">
        <f>'gioc. A (2)'!$L42</f>
        <v>0</v>
      </c>
      <c r="N55" s="7">
        <f>'gioc. A (2)'!$L44</f>
        <v>1</v>
      </c>
      <c r="O55" s="7">
        <f>'gioc. A (2)'!$L46</f>
        <v>3</v>
      </c>
      <c r="P55" s="7">
        <f>'gioc. A (2)'!$L48</f>
        <v>1</v>
      </c>
      <c r="Q55" s="7">
        <f>'gioc. A (2)'!$L50</f>
        <v>4</v>
      </c>
      <c r="R55" s="7">
        <f>'gioc. A (2)'!$L52</f>
        <v>4</v>
      </c>
      <c r="S55" s="7">
        <f>'gioc. A (2)'!$L54</f>
        <v>2</v>
      </c>
      <c r="T55" s="7">
        <f>'gioc. A (2)'!$L56</f>
        <v>1</v>
      </c>
      <c r="U55" s="7">
        <f>'gioc. A (2)'!$L58</f>
        <v>0</v>
      </c>
      <c r="V55" s="7">
        <f>'gioc. A (2)'!$L60</f>
        <v>2</v>
      </c>
      <c r="W55" s="7">
        <f>'gioc. A (2)'!$L62</f>
        <v>4</v>
      </c>
      <c r="X55" s="7">
        <f>'gioc. A (2)'!$L64</f>
        <v>4</v>
      </c>
      <c r="Y55" s="7">
        <f>SUM('Dati A'!$D$154:$AB$154)</f>
        <v>0</v>
      </c>
      <c r="Z55" s="7">
        <f>SUM('Dati A'!$D$155:$AB$155)</f>
        <v>0</v>
      </c>
      <c r="AA55" s="18">
        <f t="shared" si="12"/>
        <v>81</v>
      </c>
    </row>
    <row r="56" spans="5:27" ht="12.75">
      <c r="E56" s="8"/>
      <c r="F56" s="36" t="str">
        <f t="shared" si="13"/>
        <v>C</v>
      </c>
      <c r="G56" s="16" t="str">
        <f t="shared" si="14"/>
        <v>PAOLO SARONNI</v>
      </c>
      <c r="H56" s="16"/>
      <c r="I56" s="7">
        <f>'gioc. A (3)'!$D1</f>
        <v>1</v>
      </c>
      <c r="J56" s="7">
        <f>'gioc. A (3)'!$D3</f>
        <v>0</v>
      </c>
      <c r="K56" s="7">
        <f>'gioc. A (3)'!$D5</f>
        <v>2</v>
      </c>
      <c r="L56" s="7">
        <f>'gioc. A (3)'!$D7</f>
        <v>0</v>
      </c>
      <c r="M56" s="7">
        <f>'gioc. A (3)'!$D9</f>
        <v>1</v>
      </c>
      <c r="N56" s="7">
        <f>'gioc. A (3)'!$D11</f>
        <v>0</v>
      </c>
      <c r="O56" s="7">
        <f>'gioc. A (3)'!$D13</f>
        <v>0</v>
      </c>
      <c r="P56" s="7">
        <f>'gioc. A (3)'!$D15</f>
        <v>0</v>
      </c>
      <c r="Q56" s="7">
        <f>'gioc. A (3)'!$D17</f>
        <v>1</v>
      </c>
      <c r="R56" s="7">
        <f>'gioc. A (3)'!$D19</f>
        <v>5</v>
      </c>
      <c r="S56" s="7">
        <f>'gioc. A (3)'!$D21</f>
        <v>3</v>
      </c>
      <c r="T56" s="7">
        <f>'gioc. A (3)'!$D23</f>
        <v>3</v>
      </c>
      <c r="U56" s="7">
        <f>'gioc. A (3)'!$D25</f>
        <v>0</v>
      </c>
      <c r="V56" s="7">
        <f>'gioc. A (3)'!$D27</f>
        <v>1</v>
      </c>
      <c r="W56" s="7">
        <f>'gioc. A (3)'!$D29</f>
        <v>1</v>
      </c>
      <c r="X56" s="7">
        <f>'gioc. A (3)'!$D31</f>
        <v>1</v>
      </c>
      <c r="Y56" s="7">
        <f>SUM('Dati A'!$D$173:$AB$173)</f>
        <v>0</v>
      </c>
      <c r="Z56" s="7">
        <f>SUM('Dati A'!$D$174:$AB$174)</f>
        <v>0</v>
      </c>
      <c r="AA56" s="18">
        <f t="shared" si="12"/>
        <v>43</v>
      </c>
    </row>
    <row r="57" spans="5:27" ht="12.75">
      <c r="E57" s="8"/>
      <c r="F57" s="36">
        <f t="shared" si="13"/>
        <v>0</v>
      </c>
      <c r="G57" s="16">
        <f t="shared" si="14"/>
        <v>0</v>
      </c>
      <c r="H57" s="16"/>
      <c r="I57" s="7">
        <f>'gioc. A (3)'!$L1</f>
        <v>0</v>
      </c>
      <c r="J57" s="7">
        <f>'gioc. A (3)'!$L3</f>
        <v>0</v>
      </c>
      <c r="K57" s="7">
        <f>'gioc. A (3)'!$L5</f>
        <v>0</v>
      </c>
      <c r="L57" s="7">
        <f>'gioc. A (3)'!$L7</f>
        <v>0</v>
      </c>
      <c r="M57" s="7">
        <f>'gioc. A (3)'!$L9</f>
        <v>0</v>
      </c>
      <c r="N57" s="7">
        <f>'gioc. A (3)'!$L11</f>
        <v>0</v>
      </c>
      <c r="O57" s="7">
        <f>'gioc. A (3)'!$L13</f>
        <v>0</v>
      </c>
      <c r="P57" s="7">
        <f>'gioc. A (3)'!$L15</f>
        <v>0</v>
      </c>
      <c r="Q57" s="7">
        <f>'gioc. A (3)'!$L17</f>
        <v>0</v>
      </c>
      <c r="R57" s="7">
        <f>'gioc. A (3)'!$L19</f>
        <v>0</v>
      </c>
      <c r="S57" s="7">
        <f>'gioc. A (3)'!$L21</f>
        <v>0</v>
      </c>
      <c r="T57" s="7">
        <f>'gioc. A (3)'!$L23</f>
        <v>0</v>
      </c>
      <c r="U57" s="7">
        <f>'gioc. A (3)'!$L25</f>
        <v>0</v>
      </c>
      <c r="V57" s="7">
        <f>'gioc. A (3)'!$L27</f>
        <v>0</v>
      </c>
      <c r="W57" s="7">
        <f>'gioc. A (3)'!$L29</f>
        <v>0</v>
      </c>
      <c r="X57" s="7">
        <f>'gioc. A (3)'!$L31</f>
        <v>0</v>
      </c>
      <c r="Y57" s="7">
        <f>SUM('Dati A'!$D$192:$AB$192)</f>
        <v>0</v>
      </c>
      <c r="Z57" s="7">
        <f>SUM('Dati A'!$D$193:$AB$193)</f>
        <v>0</v>
      </c>
      <c r="AA57" s="18" t="str">
        <f t="shared" si="12"/>
        <v>-</v>
      </c>
    </row>
    <row r="58" spans="5:27" ht="12.75">
      <c r="E58" s="8"/>
      <c r="F58" s="36">
        <f t="shared" si="13"/>
        <v>0</v>
      </c>
      <c r="G58" s="16">
        <f t="shared" si="14"/>
        <v>0</v>
      </c>
      <c r="H58" s="16"/>
      <c r="I58" s="7">
        <f>'gioc. A (3)'!$D34</f>
        <v>0</v>
      </c>
      <c r="J58" s="7">
        <f>'gioc. A (3)'!$D36</f>
        <v>0</v>
      </c>
      <c r="K58" s="7">
        <f>'gioc. A (3)'!$D38</f>
        <v>0</v>
      </c>
      <c r="L58" s="7">
        <f>'gioc. A (3)'!$D40</f>
        <v>0</v>
      </c>
      <c r="M58" s="7">
        <f>'gioc. A (3)'!$D42</f>
        <v>0</v>
      </c>
      <c r="N58" s="7">
        <f>'gioc. A (3)'!$D44</f>
        <v>0</v>
      </c>
      <c r="O58" s="7">
        <f>'gioc. A (3)'!$D46</f>
        <v>0</v>
      </c>
      <c r="P58" s="7">
        <f>'gioc. A (3)'!$D48</f>
        <v>0</v>
      </c>
      <c r="Q58" s="7">
        <f>'gioc. A (3)'!$D50</f>
        <v>0</v>
      </c>
      <c r="R58" s="7">
        <f>'gioc. A (3)'!$D52</f>
        <v>0</v>
      </c>
      <c r="S58" s="7">
        <f>'gioc. A (3)'!$D54</f>
        <v>0</v>
      </c>
      <c r="T58" s="7">
        <f>'gioc. A (3)'!$D56</f>
        <v>0</v>
      </c>
      <c r="U58" s="7">
        <f>'gioc. A (3)'!$D58</f>
        <v>0</v>
      </c>
      <c r="V58" s="7">
        <f>'gioc. A (3)'!$D60</f>
        <v>0</v>
      </c>
      <c r="W58" s="7">
        <f>'gioc. A (3)'!$D62</f>
        <v>0</v>
      </c>
      <c r="X58" s="7">
        <f>'gioc. A (3)'!$D64</f>
        <v>0</v>
      </c>
      <c r="Y58" s="7">
        <f>SUM('Dati A'!$D$211:$AB$211)</f>
        <v>0</v>
      </c>
      <c r="Z58" s="7">
        <f>SUM('Dati A'!$D$212:$AB$212)</f>
        <v>0</v>
      </c>
      <c r="AA58" s="18" t="str">
        <f t="shared" si="12"/>
        <v>-</v>
      </c>
    </row>
    <row r="59" spans="5:27" ht="13.5" thickBot="1">
      <c r="E59" s="8"/>
      <c r="F59" s="45">
        <f t="shared" si="13"/>
        <v>0</v>
      </c>
      <c r="G59" s="22">
        <f>H43</f>
        <v>0</v>
      </c>
      <c r="H59" s="22"/>
      <c r="I59" s="46">
        <f>'gioc. A (3)'!$L34</f>
        <v>0</v>
      </c>
      <c r="J59" s="46">
        <f>'gioc. A (3)'!$L36</f>
        <v>0</v>
      </c>
      <c r="K59" s="46">
        <f>'gioc. A (3)'!$L38</f>
        <v>0</v>
      </c>
      <c r="L59" s="46">
        <f>'gioc. A (3)'!$L40</f>
        <v>0</v>
      </c>
      <c r="M59" s="46">
        <f>'gioc. A (3)'!$L42</f>
        <v>0</v>
      </c>
      <c r="N59" s="46">
        <f>'gioc. A (3)'!$L44</f>
        <v>0</v>
      </c>
      <c r="O59" s="46">
        <f>'gioc. A (3)'!$L46</f>
        <v>0</v>
      </c>
      <c r="P59" s="46">
        <f>'gioc. A (3)'!$L48</f>
        <v>0</v>
      </c>
      <c r="Q59" s="46">
        <f>'gioc. A (3)'!$L50</f>
        <v>0</v>
      </c>
      <c r="R59" s="46">
        <f>'gioc. A (3)'!$L52</f>
        <v>0</v>
      </c>
      <c r="S59" s="46">
        <f>'gioc. A (3)'!$L54</f>
        <v>0</v>
      </c>
      <c r="T59" s="46">
        <f>'gioc. A (3)'!$L56</f>
        <v>0</v>
      </c>
      <c r="U59" s="46">
        <f>'gioc. A (3)'!$L58</f>
        <v>0</v>
      </c>
      <c r="V59" s="46">
        <f>'gioc. A (3)'!$L60</f>
        <v>0</v>
      </c>
      <c r="W59" s="46">
        <f>'gioc. A (3)'!$L62</f>
        <v>0</v>
      </c>
      <c r="X59" s="46">
        <f>'gioc. A (3)'!$L64</f>
        <v>0</v>
      </c>
      <c r="Y59" s="46">
        <f>SUM('Dati A'!$D$230:$AB$230)</f>
        <v>0</v>
      </c>
      <c r="Z59" s="46">
        <f>SUM('Dati A'!$D$231:$AB$231)</f>
        <v>0</v>
      </c>
      <c r="AA59" s="49" t="str">
        <f t="shared" si="12"/>
        <v>-</v>
      </c>
    </row>
    <row r="60" ht="12.75">
      <c r="F60" s="47" t="s">
        <v>133</v>
      </c>
    </row>
    <row r="63" spans="9:28" ht="13.5" thickBot="1">
      <c r="I63" s="635">
        <v>1</v>
      </c>
      <c r="J63" s="635"/>
      <c r="K63" s="635"/>
      <c r="L63" s="635"/>
      <c r="M63" s="635">
        <v>2</v>
      </c>
      <c r="N63" s="635"/>
      <c r="O63" s="635"/>
      <c r="P63" s="635"/>
      <c r="Q63" s="635">
        <v>3</v>
      </c>
      <c r="R63" s="635"/>
      <c r="S63" s="635"/>
      <c r="T63" s="635"/>
      <c r="U63" s="635">
        <v>4</v>
      </c>
      <c r="V63" s="635"/>
      <c r="W63" s="635"/>
      <c r="X63" s="635"/>
      <c r="Y63" s="635">
        <v>5</v>
      </c>
      <c r="Z63" s="635"/>
      <c r="AA63" s="635"/>
      <c r="AB63" s="635"/>
    </row>
    <row r="64" spans="6:28" ht="12.75">
      <c r="F64" s="9"/>
      <c r="G64" s="11"/>
      <c r="H64" s="212"/>
      <c r="I64" s="631" t="s">
        <v>21</v>
      </c>
      <c r="J64" s="632"/>
      <c r="K64" s="632"/>
      <c r="L64" s="633"/>
      <c r="M64" s="631" t="s">
        <v>21</v>
      </c>
      <c r="N64" s="632"/>
      <c r="O64" s="632"/>
      <c r="P64" s="633"/>
      <c r="Q64" s="631" t="s">
        <v>21</v>
      </c>
      <c r="R64" s="632"/>
      <c r="S64" s="632"/>
      <c r="T64" s="633"/>
      <c r="U64" s="631" t="s">
        <v>21</v>
      </c>
      <c r="V64" s="632"/>
      <c r="W64" s="632"/>
      <c r="X64" s="633"/>
      <c r="Y64" s="631" t="s">
        <v>21</v>
      </c>
      <c r="Z64" s="632"/>
      <c r="AA64" s="632"/>
      <c r="AB64" s="634"/>
    </row>
    <row r="65" spans="6:34" ht="12.75">
      <c r="F65" s="14"/>
      <c r="G65" s="16"/>
      <c r="H65" s="210"/>
      <c r="I65" s="207" t="s">
        <v>118</v>
      </c>
      <c r="J65" s="48" t="s">
        <v>1</v>
      </c>
      <c r="K65" s="48" t="s">
        <v>2</v>
      </c>
      <c r="L65" s="208" t="s">
        <v>31</v>
      </c>
      <c r="M65" s="207" t="s">
        <v>118</v>
      </c>
      <c r="N65" s="48" t="s">
        <v>1</v>
      </c>
      <c r="O65" s="48" t="s">
        <v>2</v>
      </c>
      <c r="P65" s="208" t="s">
        <v>31</v>
      </c>
      <c r="Q65" s="207" t="s">
        <v>118</v>
      </c>
      <c r="R65" s="48" t="s">
        <v>1</v>
      </c>
      <c r="S65" s="48" t="s">
        <v>2</v>
      </c>
      <c r="T65" s="208" t="s">
        <v>31</v>
      </c>
      <c r="U65" s="207" t="s">
        <v>118</v>
      </c>
      <c r="V65" s="48" t="s">
        <v>1</v>
      </c>
      <c r="W65" s="48" t="s">
        <v>2</v>
      </c>
      <c r="X65" s="208" t="s">
        <v>31</v>
      </c>
      <c r="Y65" s="207" t="s">
        <v>118</v>
      </c>
      <c r="Z65" s="48" t="s">
        <v>1</v>
      </c>
      <c r="AA65" s="48" t="s">
        <v>2</v>
      </c>
      <c r="AB65" s="213" t="s">
        <v>31</v>
      </c>
      <c r="AC65" s="8"/>
      <c r="AD65" s="8"/>
      <c r="AE65" s="8"/>
      <c r="AF65" s="8"/>
      <c r="AG65" s="8"/>
      <c r="AH65" s="8"/>
    </row>
    <row r="66" spans="6:28" ht="12.75">
      <c r="F66" s="36" t="str">
        <f>'Dati part'!A3</f>
        <v>C</v>
      </c>
      <c r="G66" s="16" t="str">
        <f>'Dati part'!C3</f>
        <v>MARCO MAMELI</v>
      </c>
      <c r="H66" s="210"/>
      <c r="I66" s="209">
        <f>'Dati A'!$AD$5</f>
        <v>0</v>
      </c>
      <c r="J66" s="16">
        <f>'Dati A'!$AD$6</f>
        <v>0</v>
      </c>
      <c r="K66" s="16">
        <f>'Dati A'!$AD$7</f>
        <v>1</v>
      </c>
      <c r="L66" s="210">
        <f>'Dati A'!$AD$8</f>
        <v>2</v>
      </c>
      <c r="M66" s="209">
        <f>'Dati A'!$AE$5</f>
        <v>0</v>
      </c>
      <c r="N66" s="16">
        <f>'Dati A'!$AE$6</f>
        <v>0</v>
      </c>
      <c r="O66" s="16">
        <f>'Dati A'!$AE$7</f>
        <v>0</v>
      </c>
      <c r="P66" s="210">
        <f>'Dati A'!$AE$8</f>
        <v>0</v>
      </c>
      <c r="Q66" s="209">
        <f>'Dati A'!$AF$5</f>
        <v>1</v>
      </c>
      <c r="R66" s="16">
        <f>'Dati A'!$AF$6</f>
        <v>1</v>
      </c>
      <c r="S66" s="16">
        <f>'Dati A'!$AF$7</f>
        <v>1</v>
      </c>
      <c r="T66" s="210">
        <f>'Dati A'!$AF$8</f>
        <v>0</v>
      </c>
      <c r="U66" s="209">
        <f>'Dati A'!$AG$5</f>
        <v>0</v>
      </c>
      <c r="V66" s="16">
        <f>'Dati A'!$AG$6</f>
        <v>0</v>
      </c>
      <c r="W66" s="16">
        <f>'Dati A'!$AG$7</f>
        <v>0</v>
      </c>
      <c r="X66" s="210">
        <f>'Dati A'!$AG$8</f>
        <v>0</v>
      </c>
      <c r="Y66" s="209">
        <f>'Dati A'!$AH$5</f>
        <v>0</v>
      </c>
      <c r="Z66" s="16">
        <f>'Dati A'!$AH$6</f>
        <v>0</v>
      </c>
      <c r="AA66" s="16">
        <f>'Dati A'!$AH$7</f>
        <v>0</v>
      </c>
      <c r="AB66" s="17">
        <f>'Dati A'!$AH$8</f>
        <v>0</v>
      </c>
    </row>
    <row r="67" spans="6:28" ht="12.75">
      <c r="F67" s="36" t="str">
        <f>'Dati part'!A4</f>
        <v>P</v>
      </c>
      <c r="G67" s="16" t="str">
        <f>'Dati part'!C4</f>
        <v>MONICA BONORI</v>
      </c>
      <c r="H67" s="210"/>
      <c r="I67" s="209">
        <f>'Dati A'!$AD$24</f>
        <v>0</v>
      </c>
      <c r="J67" s="16">
        <f>'Dati A'!$AD$25</f>
        <v>0</v>
      </c>
      <c r="K67" s="16">
        <f>'Dati A'!$AD$26</f>
        <v>1</v>
      </c>
      <c r="L67" s="210">
        <f>'Dati A'!$AD$27</f>
        <v>0</v>
      </c>
      <c r="M67" s="209">
        <f>'Dati A'!$AE$24</f>
        <v>0</v>
      </c>
      <c r="N67" s="16">
        <f>'Dati A'!$AE$25</f>
        <v>1</v>
      </c>
      <c r="O67" s="16">
        <f>'Dati A'!$AE$26</f>
        <v>1</v>
      </c>
      <c r="P67" s="210">
        <f>'Dati A'!$AE$27</f>
        <v>1</v>
      </c>
      <c r="Q67" s="209">
        <f>'Dati A'!$AF$24</f>
        <v>1</v>
      </c>
      <c r="R67" s="16">
        <f>'Dati A'!$AF$25</f>
        <v>1</v>
      </c>
      <c r="S67" s="16">
        <f>'Dati A'!$AF$26</f>
        <v>0</v>
      </c>
      <c r="T67" s="210">
        <f>'Dati A'!$AF$27</f>
        <v>0</v>
      </c>
      <c r="U67" s="209">
        <f>'Dati A'!$AG$24</f>
        <v>0</v>
      </c>
      <c r="V67" s="16">
        <f>'Dati A'!$AG$25</f>
        <v>0</v>
      </c>
      <c r="W67" s="16">
        <f>'Dati A'!$AG$26</f>
        <v>0</v>
      </c>
      <c r="X67" s="210">
        <f>'Dati A'!$AG$27</f>
        <v>0</v>
      </c>
      <c r="Y67" s="209">
        <f>'Dati A'!$AH$24</f>
        <v>0</v>
      </c>
      <c r="Z67" s="16">
        <f>'Dati A'!$AH$25</f>
        <v>0</v>
      </c>
      <c r="AA67" s="16">
        <f>'Dati A'!$AH$26</f>
        <v>0</v>
      </c>
      <c r="AB67" s="17">
        <f>'Dati A'!$AH$27</f>
        <v>0</v>
      </c>
    </row>
    <row r="68" spans="6:28" ht="12.75">
      <c r="F68" s="36" t="str">
        <f>'Dati part'!A5</f>
        <v>S</v>
      </c>
      <c r="G68" s="16" t="str">
        <f>'Dati part'!C5</f>
        <v>CATERINA TREBISONDA</v>
      </c>
      <c r="H68" s="210"/>
      <c r="I68" s="209">
        <f>'Dati A'!$AD$43</f>
        <v>0</v>
      </c>
      <c r="J68" s="16">
        <f>'Dati A'!$AD$44</f>
        <v>1</v>
      </c>
      <c r="K68" s="16">
        <f>'Dati A'!$AD$45</f>
        <v>1</v>
      </c>
      <c r="L68" s="210">
        <f>'Dati A'!$AD$46</f>
        <v>0</v>
      </c>
      <c r="M68" s="209">
        <f>'Dati A'!$AE$43</f>
        <v>1</v>
      </c>
      <c r="N68" s="16">
        <f>'Dati A'!$AE$44</f>
        <v>5</v>
      </c>
      <c r="O68" s="16">
        <f>'Dati A'!$AE$45</f>
        <v>1</v>
      </c>
      <c r="P68" s="210">
        <f>'Dati A'!$AE$46</f>
        <v>0</v>
      </c>
      <c r="Q68" s="209">
        <f>'Dati A'!$AF$43</f>
        <v>2</v>
      </c>
      <c r="R68" s="16">
        <f>'Dati A'!$AF$44</f>
        <v>1</v>
      </c>
      <c r="S68" s="16">
        <f>'Dati A'!$AF$45</f>
        <v>0</v>
      </c>
      <c r="T68" s="210">
        <f>'Dati A'!$AF$46</f>
        <v>0</v>
      </c>
      <c r="U68" s="209">
        <f>'Dati A'!$AG$43</f>
        <v>0</v>
      </c>
      <c r="V68" s="16">
        <f>'Dati A'!$AG$44</f>
        <v>0</v>
      </c>
      <c r="W68" s="16">
        <f>'Dati A'!$AG$45</f>
        <v>0</v>
      </c>
      <c r="X68" s="210">
        <f>'Dati A'!$AG$46</f>
        <v>0</v>
      </c>
      <c r="Y68" s="209">
        <f>'Dati A'!$AH$43</f>
        <v>0</v>
      </c>
      <c r="Z68" s="16">
        <f>'Dati A'!$AH$44</f>
        <v>0</v>
      </c>
      <c r="AA68" s="16">
        <f>'Dati A'!$AH$45</f>
        <v>0</v>
      </c>
      <c r="AB68" s="17">
        <f>'Dati A'!$AH$46</f>
        <v>0</v>
      </c>
    </row>
    <row r="69" spans="6:28" ht="12.75">
      <c r="F69" s="36" t="str">
        <f>'Dati part'!A6</f>
        <v>C</v>
      </c>
      <c r="G69" s="16" t="str">
        <f>'Dati part'!C6</f>
        <v>GABRIELE SOLARO</v>
      </c>
      <c r="H69" s="210"/>
      <c r="I69" s="209">
        <f>'Dati A'!$AD$62</f>
        <v>0</v>
      </c>
      <c r="J69" s="16">
        <f>'Dati A'!$AD$63</f>
        <v>0</v>
      </c>
      <c r="K69" s="16">
        <f>'Dati A'!$AD$64</f>
        <v>0</v>
      </c>
      <c r="L69" s="210">
        <f>'Dati A'!$AD$65</f>
        <v>0</v>
      </c>
      <c r="M69" s="209">
        <f>'Dati A'!$AE$62</f>
        <v>0</v>
      </c>
      <c r="N69" s="16">
        <f>'Dati A'!$AE$63</f>
        <v>0</v>
      </c>
      <c r="O69" s="16">
        <f>'Dati A'!$AE$64</f>
        <v>0</v>
      </c>
      <c r="P69" s="210">
        <f>'Dati A'!$AE$65</f>
        <v>0</v>
      </c>
      <c r="Q69" s="209">
        <f>'Dati A'!$AF$62</f>
        <v>0</v>
      </c>
      <c r="R69" s="16">
        <f>'Dati A'!$AF$63</f>
        <v>3</v>
      </c>
      <c r="S69" s="16">
        <f>'Dati A'!$AF$64</f>
        <v>1</v>
      </c>
      <c r="T69" s="210">
        <f>'Dati A'!$AF$65</f>
        <v>0</v>
      </c>
      <c r="U69" s="209">
        <f>'Dati A'!$AG$62</f>
        <v>0</v>
      </c>
      <c r="V69" s="16">
        <f>'Dati A'!$AG$63</f>
        <v>0</v>
      </c>
      <c r="W69" s="16">
        <f>'Dati A'!$AG$64</f>
        <v>0</v>
      </c>
      <c r="X69" s="210">
        <f>'Dati A'!$AG$65</f>
        <v>0</v>
      </c>
      <c r="Y69" s="209">
        <f>'Dati A'!$AH$62</f>
        <v>0</v>
      </c>
      <c r="Z69" s="16">
        <f>'Dati A'!$AH$63</f>
        <v>0</v>
      </c>
      <c r="AA69" s="16">
        <f>'Dati A'!$AH$64</f>
        <v>0</v>
      </c>
      <c r="AB69" s="17">
        <f>'Dati A'!$AH$65</f>
        <v>0</v>
      </c>
    </row>
    <row r="70" spans="6:28" ht="12.75">
      <c r="F70" s="36" t="str">
        <f>'Dati part'!A7</f>
        <v>S</v>
      </c>
      <c r="G70" s="16" t="str">
        <f>'Dati part'!C7</f>
        <v>SILVIA STEFANINI</v>
      </c>
      <c r="H70" s="210"/>
      <c r="I70" s="209">
        <f>'Dati A'!$AD$81</f>
        <v>0</v>
      </c>
      <c r="J70" s="16">
        <f>'Dati A'!$AD$82</f>
        <v>2</v>
      </c>
      <c r="K70" s="16">
        <f>'Dati A'!$AD$83</f>
        <v>1</v>
      </c>
      <c r="L70" s="210">
        <f>'Dati A'!$AD$84</f>
        <v>3</v>
      </c>
      <c r="M70" s="209">
        <f>'Dati A'!$AE$81</f>
        <v>0</v>
      </c>
      <c r="N70" s="16">
        <f>'Dati A'!$AE$82</f>
        <v>2</v>
      </c>
      <c r="O70" s="16">
        <f>'Dati A'!$AE$83</f>
        <v>0</v>
      </c>
      <c r="P70" s="210">
        <f>'Dati A'!$AE$84</f>
        <v>0</v>
      </c>
      <c r="Q70" s="209">
        <f>'Dati A'!$AF$81</f>
        <v>1</v>
      </c>
      <c r="R70" s="16">
        <f>'Dati A'!$AF$82</f>
        <v>1</v>
      </c>
      <c r="S70" s="16">
        <f>'Dati A'!$AF$83</f>
        <v>0</v>
      </c>
      <c r="T70" s="210">
        <f>'Dati A'!$AF$84</f>
        <v>5</v>
      </c>
      <c r="U70" s="209">
        <f>'Dati A'!$AG$81</f>
        <v>0</v>
      </c>
      <c r="V70" s="16">
        <f>'Dati A'!$AG$82</f>
        <v>0</v>
      </c>
      <c r="W70" s="16">
        <f>'Dati A'!$AG$83</f>
        <v>0</v>
      </c>
      <c r="X70" s="210">
        <f>'Dati A'!$AG$84</f>
        <v>0</v>
      </c>
      <c r="Y70" s="209">
        <f>'Dati A'!$AH$81</f>
        <v>0</v>
      </c>
      <c r="Z70" s="16">
        <f>'Dati A'!$AH$82</f>
        <v>0</v>
      </c>
      <c r="AA70" s="16">
        <f>'Dati A'!$AH$83</f>
        <v>0</v>
      </c>
      <c r="AB70" s="17">
        <f>'Dati A'!$AH$84</f>
        <v>0</v>
      </c>
    </row>
    <row r="71" spans="6:28" ht="12.75">
      <c r="F71" s="36" t="str">
        <f>'Dati part'!A8</f>
        <v>P</v>
      </c>
      <c r="G71" s="16" t="str">
        <f>'Dati part'!C8</f>
        <v>PIERPAOLO CAMMELLI</v>
      </c>
      <c r="H71" s="210"/>
      <c r="I71" s="209">
        <f>'Dati A'!$AD$100</f>
        <v>0</v>
      </c>
      <c r="J71" s="16">
        <f>'Dati A'!$AD$101</f>
        <v>2</v>
      </c>
      <c r="K71" s="16">
        <f>'Dati A'!$AD$102</f>
        <v>2</v>
      </c>
      <c r="L71" s="210">
        <f>'Dati A'!$AD$103</f>
        <v>3</v>
      </c>
      <c r="M71" s="209">
        <f>'Dati A'!$AE$100</f>
        <v>2</v>
      </c>
      <c r="N71" s="16">
        <f>'Dati A'!$AE$101</f>
        <v>2</v>
      </c>
      <c r="O71" s="16">
        <f>'Dati A'!$AE$102</f>
        <v>0</v>
      </c>
      <c r="P71" s="210">
        <f>'Dati A'!$AE$103</f>
        <v>1</v>
      </c>
      <c r="Q71" s="209">
        <f>'Dati A'!$AF$100</f>
        <v>0</v>
      </c>
      <c r="R71" s="16">
        <f>'Dati A'!$AF$101</f>
        <v>0</v>
      </c>
      <c r="S71" s="16">
        <f>'Dati A'!$AF$102</f>
        <v>0</v>
      </c>
      <c r="T71" s="210">
        <f>'Dati A'!$AF$103</f>
        <v>0</v>
      </c>
      <c r="U71" s="209">
        <f>'Dati A'!$AG$100</f>
        <v>0</v>
      </c>
      <c r="V71" s="16">
        <f>'Dati A'!$AG$101</f>
        <v>0</v>
      </c>
      <c r="W71" s="16">
        <f>'Dati A'!$AG$102</f>
        <v>0</v>
      </c>
      <c r="X71" s="210">
        <f>'Dati A'!$AG$103</f>
        <v>0</v>
      </c>
      <c r="Y71" s="209">
        <f>'Dati A'!$AH$100</f>
        <v>0</v>
      </c>
      <c r="Z71" s="16">
        <f>'Dati A'!$AH$101</f>
        <v>0</v>
      </c>
      <c r="AA71" s="16">
        <f>'Dati A'!$AH$102</f>
        <v>0</v>
      </c>
      <c r="AB71" s="17">
        <f>'Dati A'!$AH$103</f>
        <v>0</v>
      </c>
    </row>
    <row r="72" spans="6:28" ht="12.75">
      <c r="F72" s="36" t="str">
        <f>'Dati part'!A9</f>
        <v>P</v>
      </c>
      <c r="G72" s="16" t="str">
        <f>'Dati part'!C9</f>
        <v>DAVIDE BARBIERI</v>
      </c>
      <c r="H72" s="210"/>
      <c r="I72" s="209">
        <f>'Dati A'!$AD$119</f>
        <v>0</v>
      </c>
      <c r="J72" s="16">
        <f>'Dati A'!$AD$120</f>
        <v>0</v>
      </c>
      <c r="K72" s="16">
        <f>'Dati A'!$AD$121</f>
        <v>0</v>
      </c>
      <c r="L72" s="210">
        <f>'Dati A'!$AD$122</f>
        <v>0</v>
      </c>
      <c r="M72" s="209">
        <f>'Dati A'!$AE$119</f>
        <v>0</v>
      </c>
      <c r="N72" s="16">
        <f>'Dati A'!$AE$120</f>
        <v>0</v>
      </c>
      <c r="O72" s="16">
        <f>'Dati A'!$AE$121</f>
        <v>0</v>
      </c>
      <c r="P72" s="210">
        <f>'Dati A'!$AE$122</f>
        <v>0</v>
      </c>
      <c r="Q72" s="209">
        <f>'Dati A'!$AF$119</f>
        <v>0</v>
      </c>
      <c r="R72" s="16">
        <f>'Dati A'!$AF$120</f>
        <v>1</v>
      </c>
      <c r="S72" s="16">
        <f>'Dati A'!$AF$121</f>
        <v>2</v>
      </c>
      <c r="T72" s="210">
        <f>'Dati A'!$AF$122</f>
        <v>2</v>
      </c>
      <c r="U72" s="209">
        <f>'Dati A'!$AG$119</f>
        <v>0</v>
      </c>
      <c r="V72" s="16">
        <f>'Dati A'!$AG$120</f>
        <v>0</v>
      </c>
      <c r="W72" s="16">
        <f>'Dati A'!$AG$121</f>
        <v>0</v>
      </c>
      <c r="X72" s="210">
        <f>'Dati A'!$AG$122</f>
        <v>0</v>
      </c>
      <c r="Y72" s="209">
        <f>'Dati A'!$AH$119</f>
        <v>0</v>
      </c>
      <c r="Z72" s="16">
        <f>'Dati A'!$AH$120</f>
        <v>0</v>
      </c>
      <c r="AA72" s="16">
        <f>'Dati A'!$AH$121</f>
        <v>0</v>
      </c>
      <c r="AB72" s="17">
        <f>'Dati A'!$AH$122</f>
        <v>0</v>
      </c>
    </row>
    <row r="73" spans="6:28" ht="12.75">
      <c r="F73" s="36" t="str">
        <f>'Dati part'!A10</f>
        <v>C</v>
      </c>
      <c r="G73" s="16" t="str">
        <f>'Dati part'!C10</f>
        <v>GIANMARCO PULGA</v>
      </c>
      <c r="H73" s="210"/>
      <c r="I73" s="209">
        <f>'Dati A'!$AD$138</f>
        <v>0</v>
      </c>
      <c r="J73" s="16">
        <f>'Dati A'!$AD$139</f>
        <v>2</v>
      </c>
      <c r="K73" s="16">
        <f>'Dati A'!$AD$140</f>
        <v>0</v>
      </c>
      <c r="L73" s="210">
        <f>'Dati A'!$AD$141</f>
        <v>4</v>
      </c>
      <c r="M73" s="209">
        <f>'Dati A'!$AE$138</f>
        <v>1</v>
      </c>
      <c r="N73" s="16">
        <f>'Dati A'!$AE$139</f>
        <v>1</v>
      </c>
      <c r="O73" s="16">
        <f>'Dati A'!$AE$140</f>
        <v>1</v>
      </c>
      <c r="P73" s="210">
        <f>'Dati A'!$AE$141</f>
        <v>2</v>
      </c>
      <c r="Q73" s="209">
        <f>'Dati A'!$AF$138</f>
        <v>0</v>
      </c>
      <c r="R73" s="16">
        <f>'Dati A'!$AF$139</f>
        <v>0</v>
      </c>
      <c r="S73" s="16">
        <f>'Dati A'!$AF$140</f>
        <v>0</v>
      </c>
      <c r="T73" s="210">
        <f>'Dati A'!$AF$141</f>
        <v>0</v>
      </c>
      <c r="U73" s="209">
        <f>'Dati A'!$AG$138</f>
        <v>0</v>
      </c>
      <c r="V73" s="16">
        <f>'Dati A'!$AG$139</f>
        <v>0</v>
      </c>
      <c r="W73" s="16">
        <f>'Dati A'!$AG$140</f>
        <v>0</v>
      </c>
      <c r="X73" s="210">
        <f>'Dati A'!$AG$141</f>
        <v>0</v>
      </c>
      <c r="Y73" s="209">
        <f>'Dati A'!$AH$138</f>
        <v>0</v>
      </c>
      <c r="Z73" s="16">
        <f>'Dati A'!$AH$139</f>
        <v>0</v>
      </c>
      <c r="AA73" s="16">
        <f>'Dati A'!$AH$140</f>
        <v>0</v>
      </c>
      <c r="AB73" s="17">
        <f>'Dati A'!$AH$141</f>
        <v>0</v>
      </c>
    </row>
    <row r="74" spans="6:28" ht="12.75">
      <c r="F74" s="36" t="str">
        <f>'Dati part'!A11</f>
        <v>C</v>
      </c>
      <c r="G74" s="16" t="str">
        <f>'Dati part'!C11</f>
        <v>PAOLO SARONNI</v>
      </c>
      <c r="H74" s="210"/>
      <c r="I74" s="209">
        <f>'Dati A'!$AD$157</f>
        <v>0</v>
      </c>
      <c r="J74" s="16">
        <f>'Dati A'!$AD$158</f>
        <v>0</v>
      </c>
      <c r="K74" s="16">
        <f>'Dati A'!$AD$159</f>
        <v>0</v>
      </c>
      <c r="L74" s="210">
        <f>'Dati A'!$AD$160</f>
        <v>0</v>
      </c>
      <c r="M74" s="209">
        <f>'Dati A'!$AE$157</f>
        <v>1</v>
      </c>
      <c r="N74" s="16">
        <f>'Dati A'!$AE$158</f>
        <v>0</v>
      </c>
      <c r="O74" s="16">
        <f>'Dati A'!$AE$159</f>
        <v>2</v>
      </c>
      <c r="P74" s="210">
        <f>'Dati A'!$AE$160</f>
        <v>0</v>
      </c>
      <c r="Q74" s="209">
        <f>'Dati A'!$AF$157</f>
        <v>0</v>
      </c>
      <c r="R74" s="16">
        <f>'Dati A'!$AF$158</f>
        <v>0</v>
      </c>
      <c r="S74" s="16">
        <f>'Dati A'!$AF$159</f>
        <v>0</v>
      </c>
      <c r="T74" s="210">
        <f>'Dati A'!$AF$160</f>
        <v>0</v>
      </c>
      <c r="U74" s="209">
        <f>'Dati A'!$AG$157</f>
        <v>0</v>
      </c>
      <c r="V74" s="16">
        <f>'Dati A'!$AG$158</f>
        <v>0</v>
      </c>
      <c r="W74" s="16">
        <f>'Dati A'!$AG$159</f>
        <v>0</v>
      </c>
      <c r="X74" s="210">
        <f>'Dati A'!$AG$160</f>
        <v>0</v>
      </c>
      <c r="Y74" s="209">
        <f>'Dati A'!$AH$157</f>
        <v>0</v>
      </c>
      <c r="Z74" s="16">
        <f>'Dati A'!$AH$158</f>
        <v>0</v>
      </c>
      <c r="AA74" s="16">
        <f>'Dati A'!$AH$159</f>
        <v>0</v>
      </c>
      <c r="AB74" s="17">
        <f>'Dati A'!$AH$160</f>
        <v>0</v>
      </c>
    </row>
    <row r="75" spans="6:28" ht="12.75">
      <c r="F75" s="36">
        <f>'Dati part'!A12</f>
        <v>0</v>
      </c>
      <c r="G75" s="16">
        <f>'Dati part'!C12</f>
        <v>0</v>
      </c>
      <c r="H75" s="210"/>
      <c r="I75" s="209">
        <f>'Dati A'!$AD$176</f>
        <v>0</v>
      </c>
      <c r="J75" s="16">
        <f>'Dati A'!$AD$177</f>
        <v>0</v>
      </c>
      <c r="K75" s="16">
        <f>'Dati A'!$AD$178</f>
        <v>0</v>
      </c>
      <c r="L75" s="210">
        <f>'Dati A'!$AD$179</f>
        <v>0</v>
      </c>
      <c r="M75" s="209">
        <f>'Dati A'!$AE$176</f>
        <v>0</v>
      </c>
      <c r="N75" s="16">
        <f>'Dati A'!$AE$177</f>
        <v>0</v>
      </c>
      <c r="O75" s="16">
        <f>'Dati A'!$AE$178</f>
        <v>0</v>
      </c>
      <c r="P75" s="210">
        <f>'Dati A'!$AE$179</f>
        <v>0</v>
      </c>
      <c r="Q75" s="209">
        <f>'Dati A'!$AF$176</f>
        <v>0</v>
      </c>
      <c r="R75" s="16">
        <f>'Dati A'!$AF$177</f>
        <v>0</v>
      </c>
      <c r="S75" s="16">
        <f>'Dati A'!$AF$178</f>
        <v>0</v>
      </c>
      <c r="T75" s="210">
        <f>'Dati A'!$AF$179</f>
        <v>0</v>
      </c>
      <c r="U75" s="209">
        <f>'Dati A'!$AG$176</f>
        <v>0</v>
      </c>
      <c r="V75" s="16">
        <f>'Dati A'!$AG$177</f>
        <v>0</v>
      </c>
      <c r="W75" s="16">
        <f>'Dati A'!$AG$178</f>
        <v>0</v>
      </c>
      <c r="X75" s="210">
        <f>'Dati A'!$AG$179</f>
        <v>0</v>
      </c>
      <c r="Y75" s="209">
        <f>'Dati A'!$AH$176</f>
        <v>0</v>
      </c>
      <c r="Z75" s="16">
        <f>'Dati A'!$AH$177</f>
        <v>0</v>
      </c>
      <c r="AA75" s="16">
        <f>'Dati A'!$AH$178</f>
        <v>0</v>
      </c>
      <c r="AB75" s="17">
        <f>'Dati A'!$AH$179</f>
        <v>0</v>
      </c>
    </row>
    <row r="76" spans="6:28" ht="12.75">
      <c r="F76" s="36">
        <f>'Dati part'!A13</f>
        <v>0</v>
      </c>
      <c r="G76" s="16">
        <f>'Dati part'!C13</f>
        <v>0</v>
      </c>
      <c r="H76" s="210"/>
      <c r="I76" s="209">
        <f>'Dati A'!$AD$195</f>
        <v>0</v>
      </c>
      <c r="J76" s="16">
        <f>'Dati A'!$AD$196</f>
        <v>0</v>
      </c>
      <c r="K76" s="16">
        <f>'Dati A'!$AD$197</f>
        <v>0</v>
      </c>
      <c r="L76" s="210">
        <f>'Dati A'!$AD$198</f>
        <v>0</v>
      </c>
      <c r="M76" s="209">
        <f>'Dati A'!$AE$195</f>
        <v>0</v>
      </c>
      <c r="N76" s="16">
        <f>'Dati A'!$AE$196</f>
        <v>0</v>
      </c>
      <c r="O76" s="16">
        <f>'Dati A'!$AE$197</f>
        <v>0</v>
      </c>
      <c r="P76" s="210">
        <f>'Dati A'!$AE$198</f>
        <v>0</v>
      </c>
      <c r="Q76" s="209">
        <f>'Dati A'!$AF$195</f>
        <v>0</v>
      </c>
      <c r="R76" s="16">
        <f>'Dati A'!$AF$196</f>
        <v>0</v>
      </c>
      <c r="S76" s="16">
        <f>'Dati A'!$AF$197</f>
        <v>0</v>
      </c>
      <c r="T76" s="210">
        <f>'Dati A'!$AF$198</f>
        <v>0</v>
      </c>
      <c r="U76" s="209">
        <f>'Dati A'!$AG$195</f>
        <v>0</v>
      </c>
      <c r="V76" s="16">
        <f>'Dati A'!$AG$196</f>
        <v>0</v>
      </c>
      <c r="W76" s="16">
        <f>'Dati A'!$AG$197</f>
        <v>0</v>
      </c>
      <c r="X76" s="210">
        <f>'Dati A'!$AG$198</f>
        <v>0</v>
      </c>
      <c r="Y76" s="209">
        <f>'Dati A'!$AH$195</f>
        <v>0</v>
      </c>
      <c r="Z76" s="16">
        <f>'Dati A'!$AH$196</f>
        <v>0</v>
      </c>
      <c r="AA76" s="16">
        <f>'Dati A'!$AH$197</f>
        <v>0</v>
      </c>
      <c r="AB76" s="17">
        <f>'Dati A'!$AH$198</f>
        <v>0</v>
      </c>
    </row>
    <row r="77" spans="6:28" ht="13.5" thickBot="1">
      <c r="F77" s="45">
        <f>'Dati part'!A14</f>
        <v>0</v>
      </c>
      <c r="G77" s="22">
        <f>'Dati part'!C14</f>
        <v>0</v>
      </c>
      <c r="H77" s="214"/>
      <c r="I77" s="215">
        <f>'Dati A'!$AD$214</f>
        <v>0</v>
      </c>
      <c r="J77" s="22">
        <f>'Dati A'!$AD$215</f>
        <v>0</v>
      </c>
      <c r="K77" s="22">
        <f>'Dati A'!$AD$216</f>
        <v>0</v>
      </c>
      <c r="L77" s="214">
        <f>'Dati A'!$AD$217</f>
        <v>0</v>
      </c>
      <c r="M77" s="215">
        <f>'Dati A'!$AE$214</f>
        <v>0</v>
      </c>
      <c r="N77" s="22">
        <f>'Dati A'!$AE$215</f>
        <v>0</v>
      </c>
      <c r="O77" s="22">
        <f>'Dati A'!$AE$216</f>
        <v>0</v>
      </c>
      <c r="P77" s="214">
        <f>'Dati A'!$AE$217</f>
        <v>0</v>
      </c>
      <c r="Q77" s="215">
        <f>'Dati A'!$AF$214</f>
        <v>0</v>
      </c>
      <c r="R77" s="22">
        <f>'Dati A'!$AF$215</f>
        <v>0</v>
      </c>
      <c r="S77" s="22">
        <f>'Dati A'!$AF$216</f>
        <v>0</v>
      </c>
      <c r="T77" s="214">
        <f>'Dati A'!$AF$217</f>
        <v>0</v>
      </c>
      <c r="U77" s="215">
        <f>'Dati A'!$AG$214</f>
        <v>0</v>
      </c>
      <c r="V77" s="22">
        <f>'Dati A'!$AG$215</f>
        <v>0</v>
      </c>
      <c r="W77" s="22">
        <f>'Dati A'!$AG$216</f>
        <v>0</v>
      </c>
      <c r="X77" s="214">
        <f>'Dati A'!$AG$217</f>
        <v>0</v>
      </c>
      <c r="Y77" s="215">
        <f>'Dati A'!$AH$214</f>
        <v>0</v>
      </c>
      <c r="Z77" s="22">
        <f>'Dati A'!$AH$215</f>
        <v>0</v>
      </c>
      <c r="AA77" s="22">
        <f>'Dati A'!$AH$216</f>
        <v>0</v>
      </c>
      <c r="AB77" s="23">
        <f>'Dati A'!$AH$217</f>
        <v>0</v>
      </c>
    </row>
    <row r="78" ht="12.75">
      <c r="F78" s="47" t="s">
        <v>164</v>
      </c>
    </row>
    <row r="80" spans="9:28" ht="13.5" thickBot="1">
      <c r="I80" s="635">
        <v>1</v>
      </c>
      <c r="J80" s="635"/>
      <c r="K80" s="635"/>
      <c r="L80" s="635"/>
      <c r="M80" s="635">
        <v>2</v>
      </c>
      <c r="N80" s="635"/>
      <c r="O80" s="635"/>
      <c r="P80" s="635"/>
      <c r="Q80" s="635">
        <v>3</v>
      </c>
      <c r="R80" s="635"/>
      <c r="S80" s="635"/>
      <c r="T80" s="635"/>
      <c r="U80" s="635">
        <v>4</v>
      </c>
      <c r="V80" s="635"/>
      <c r="W80" s="635"/>
      <c r="X80" s="635"/>
      <c r="Y80" s="635">
        <v>5</v>
      </c>
      <c r="Z80" s="635"/>
      <c r="AA80" s="635"/>
      <c r="AB80" s="635"/>
    </row>
    <row r="81" spans="6:28" ht="12.75">
      <c r="F81" s="9"/>
      <c r="G81" s="11"/>
      <c r="H81" s="212"/>
      <c r="I81" s="631" t="s">
        <v>104</v>
      </c>
      <c r="J81" s="632"/>
      <c r="K81" s="632"/>
      <c r="L81" s="633"/>
      <c r="M81" s="631" t="s">
        <v>104</v>
      </c>
      <c r="N81" s="632"/>
      <c r="O81" s="632"/>
      <c r="P81" s="633"/>
      <c r="Q81" s="631" t="s">
        <v>104</v>
      </c>
      <c r="R81" s="632"/>
      <c r="S81" s="632"/>
      <c r="T81" s="633"/>
      <c r="U81" s="631" t="s">
        <v>104</v>
      </c>
      <c r="V81" s="632"/>
      <c r="W81" s="632"/>
      <c r="X81" s="633"/>
      <c r="Y81" s="631" t="s">
        <v>104</v>
      </c>
      <c r="Z81" s="632"/>
      <c r="AA81" s="632"/>
      <c r="AB81" s="634"/>
    </row>
    <row r="82" spans="6:28" ht="12.75">
      <c r="F82" s="14"/>
      <c r="G82" s="16"/>
      <c r="H82" s="210"/>
      <c r="I82" s="207" t="s">
        <v>118</v>
      </c>
      <c r="J82" s="48" t="s">
        <v>1</v>
      </c>
      <c r="K82" s="48" t="s">
        <v>2</v>
      </c>
      <c r="L82" s="208" t="s">
        <v>31</v>
      </c>
      <c r="M82" s="207" t="s">
        <v>118</v>
      </c>
      <c r="N82" s="48" t="s">
        <v>1</v>
      </c>
      <c r="O82" s="48" t="s">
        <v>2</v>
      </c>
      <c r="P82" s="208" t="s">
        <v>31</v>
      </c>
      <c r="Q82" s="207" t="s">
        <v>118</v>
      </c>
      <c r="R82" s="48" t="s">
        <v>1</v>
      </c>
      <c r="S82" s="48" t="s">
        <v>2</v>
      </c>
      <c r="T82" s="208" t="s">
        <v>31</v>
      </c>
      <c r="U82" s="207" t="s">
        <v>118</v>
      </c>
      <c r="V82" s="48" t="s">
        <v>1</v>
      </c>
      <c r="W82" s="48" t="s">
        <v>2</v>
      </c>
      <c r="X82" s="208" t="s">
        <v>31</v>
      </c>
      <c r="Y82" s="207" t="s">
        <v>118</v>
      </c>
      <c r="Z82" s="48" t="s">
        <v>1</v>
      </c>
      <c r="AA82" s="48" t="s">
        <v>2</v>
      </c>
      <c r="AB82" s="213" t="s">
        <v>31</v>
      </c>
    </row>
    <row r="83" spans="6:28" ht="12.75">
      <c r="F83" s="36" t="str">
        <f>'Dati part'!A3</f>
        <v>C</v>
      </c>
      <c r="G83" s="16" t="str">
        <f>'Dati part'!C3</f>
        <v>MARCO MAMELI</v>
      </c>
      <c r="H83" s="210"/>
      <c r="I83" s="209">
        <f>'Dati A'!$AD$9</f>
        <v>0</v>
      </c>
      <c r="J83" s="16">
        <f>'Dati A'!$AD$10</f>
        <v>0</v>
      </c>
      <c r="K83" s="16">
        <f>'Dati A'!$AD$11</f>
        <v>1</v>
      </c>
      <c r="L83" s="210">
        <f>'Dati A'!$AD$12</f>
        <v>1</v>
      </c>
      <c r="M83" s="209">
        <f>'Dati A'!$AE$9</f>
        <v>0</v>
      </c>
      <c r="N83" s="16">
        <f>'Dati A'!$AE$10</f>
        <v>0</v>
      </c>
      <c r="O83" s="16">
        <f>'Dati A'!$AE$11</f>
        <v>0</v>
      </c>
      <c r="P83" s="210">
        <f>'Dati A'!$AE$12</f>
        <v>0</v>
      </c>
      <c r="Q83" s="209">
        <f>'Dati A'!$AF$9</f>
        <v>0</v>
      </c>
      <c r="R83" s="16">
        <f>'Dati A'!$AF$10</f>
        <v>0</v>
      </c>
      <c r="S83" s="16">
        <f>'Dati A'!$AF$11</f>
        <v>2</v>
      </c>
      <c r="T83" s="210">
        <f>'Dati A'!$AF$12</f>
        <v>0</v>
      </c>
      <c r="U83" s="209">
        <f>'Dati A'!$AG$9</f>
        <v>0</v>
      </c>
      <c r="V83" s="16">
        <f>'Dati A'!$AG$10</f>
        <v>0</v>
      </c>
      <c r="W83" s="16">
        <f>'Dati A'!$AG$11</f>
        <v>0</v>
      </c>
      <c r="X83" s="210">
        <f>'Dati A'!$AG$12</f>
        <v>0</v>
      </c>
      <c r="Y83" s="209">
        <f>'Dati A'!$AH$9</f>
        <v>0</v>
      </c>
      <c r="Z83" s="16">
        <f>'Dati A'!$AH$10</f>
        <v>0</v>
      </c>
      <c r="AA83" s="16">
        <f>'Dati A'!$AH$11</f>
        <v>0</v>
      </c>
      <c r="AB83" s="17">
        <f>'Dati A'!$AH$12</f>
        <v>0</v>
      </c>
    </row>
    <row r="84" spans="6:28" ht="12.75">
      <c r="F84" s="36" t="str">
        <f>'Dati part'!A4</f>
        <v>P</v>
      </c>
      <c r="G84" s="16" t="str">
        <f>'Dati part'!C4</f>
        <v>MONICA BONORI</v>
      </c>
      <c r="H84" s="210"/>
      <c r="I84" s="209">
        <f>'Dati A'!$AD$28</f>
        <v>0</v>
      </c>
      <c r="J84" s="16">
        <f>'Dati A'!$AD$29</f>
        <v>0</v>
      </c>
      <c r="K84" s="16">
        <f>'Dati A'!$AD$30</f>
        <v>1</v>
      </c>
      <c r="L84" s="210">
        <f>'Dati A'!$AD$31</f>
        <v>0</v>
      </c>
      <c r="M84" s="209">
        <f>'Dati A'!$AE$28</f>
        <v>2</v>
      </c>
      <c r="N84" s="16">
        <f>'Dati A'!$AE$29</f>
        <v>2</v>
      </c>
      <c r="O84" s="16">
        <f>'Dati A'!$AE$30</f>
        <v>2</v>
      </c>
      <c r="P84" s="210">
        <f>'Dati A'!$AE$31</f>
        <v>1</v>
      </c>
      <c r="Q84" s="209">
        <f>'Dati A'!$AF$28</f>
        <v>0</v>
      </c>
      <c r="R84" s="16">
        <f>'Dati A'!$AF$29</f>
        <v>0</v>
      </c>
      <c r="S84" s="16">
        <f>'Dati A'!$AF$30</f>
        <v>0</v>
      </c>
      <c r="T84" s="210">
        <f>'Dati A'!$AF$31</f>
        <v>0</v>
      </c>
      <c r="U84" s="209">
        <f>'Dati A'!$AG$28</f>
        <v>0</v>
      </c>
      <c r="V84" s="16">
        <f>'Dati A'!$AG$29</f>
        <v>0</v>
      </c>
      <c r="W84" s="16">
        <f>'Dati A'!$AG$30</f>
        <v>0</v>
      </c>
      <c r="X84" s="210">
        <f>'Dati A'!$AG$31</f>
        <v>0</v>
      </c>
      <c r="Y84" s="209">
        <f>'Dati A'!$AH$28</f>
        <v>0</v>
      </c>
      <c r="Z84" s="16">
        <f>'Dati A'!$AH$29</f>
        <v>0</v>
      </c>
      <c r="AA84" s="16">
        <f>'Dati A'!$AH$30</f>
        <v>0</v>
      </c>
      <c r="AB84" s="17">
        <f>'Dati A'!$AH$31</f>
        <v>0</v>
      </c>
    </row>
    <row r="85" spans="6:28" ht="12.75">
      <c r="F85" s="36" t="str">
        <f>'Dati part'!A5</f>
        <v>S</v>
      </c>
      <c r="G85" s="16" t="str">
        <f>'Dati part'!C5</f>
        <v>CATERINA TREBISONDA</v>
      </c>
      <c r="H85" s="210"/>
      <c r="I85" s="209">
        <f>'Dati A'!$AD$47</f>
        <v>0</v>
      </c>
      <c r="J85" s="16">
        <f>'Dati A'!$AD$48</f>
        <v>0</v>
      </c>
      <c r="K85" s="16">
        <f>'Dati A'!$AD$49</f>
        <v>0</v>
      </c>
      <c r="L85" s="210">
        <f>'Dati A'!$AD$50</f>
        <v>1</v>
      </c>
      <c r="M85" s="209">
        <f>'Dati A'!$AE$47</f>
        <v>0</v>
      </c>
      <c r="N85" s="16">
        <f>'Dati A'!$AE$48</f>
        <v>0</v>
      </c>
      <c r="O85" s="16">
        <f>'Dati A'!$AE$49</f>
        <v>0</v>
      </c>
      <c r="P85" s="210">
        <f>'Dati A'!$AE$50</f>
        <v>1</v>
      </c>
      <c r="Q85" s="209">
        <f>'Dati A'!$AF$47</f>
        <v>0</v>
      </c>
      <c r="R85" s="16">
        <f>'Dati A'!$AF$48</f>
        <v>0</v>
      </c>
      <c r="S85" s="16">
        <f>'Dati A'!$AF$49</f>
        <v>0</v>
      </c>
      <c r="T85" s="210">
        <f>'Dati A'!$AF$50</f>
        <v>1</v>
      </c>
      <c r="U85" s="209">
        <f>'Dati A'!$AG$47</f>
        <v>0</v>
      </c>
      <c r="V85" s="16">
        <f>'Dati A'!$AG$48</f>
        <v>0</v>
      </c>
      <c r="W85" s="16">
        <f>'Dati A'!$AG$49</f>
        <v>0</v>
      </c>
      <c r="X85" s="210">
        <f>'Dati A'!$AG$50</f>
        <v>0</v>
      </c>
      <c r="Y85" s="209">
        <f>'Dati A'!$AH$47</f>
        <v>0</v>
      </c>
      <c r="Z85" s="16">
        <f>'Dati A'!$AH$48</f>
        <v>0</v>
      </c>
      <c r="AA85" s="16">
        <f>'Dati A'!$AH$49</f>
        <v>0</v>
      </c>
      <c r="AB85" s="17">
        <f>'Dati A'!$AH$50</f>
        <v>0</v>
      </c>
    </row>
    <row r="86" spans="6:28" ht="12.75">
      <c r="F86" s="36" t="str">
        <f>'Dati part'!A6</f>
        <v>C</v>
      </c>
      <c r="G86" s="16" t="str">
        <f>'Dati part'!C6</f>
        <v>GABRIELE SOLARO</v>
      </c>
      <c r="H86" s="210"/>
      <c r="I86" s="209">
        <f>'Dati A'!$AD$66</f>
        <v>0</v>
      </c>
      <c r="J86" s="16">
        <f>'Dati A'!$AD$67</f>
        <v>0</v>
      </c>
      <c r="K86" s="16">
        <f>'Dati A'!$AD$68</f>
        <v>0</v>
      </c>
      <c r="L86" s="210">
        <f>'Dati A'!$AD$69</f>
        <v>0</v>
      </c>
      <c r="M86" s="209">
        <f>'Dati A'!$AE$66</f>
        <v>0</v>
      </c>
      <c r="N86" s="16">
        <f>'Dati A'!$AE$67</f>
        <v>0</v>
      </c>
      <c r="O86" s="16">
        <f>'Dati A'!$AE$68</f>
        <v>0</v>
      </c>
      <c r="P86" s="210">
        <f>'Dati A'!$AE$69</f>
        <v>0</v>
      </c>
      <c r="Q86" s="209">
        <f>'Dati A'!$AF$66</f>
        <v>0</v>
      </c>
      <c r="R86" s="16">
        <f>'Dati A'!$AF$67</f>
        <v>1</v>
      </c>
      <c r="S86" s="16">
        <f>'Dati A'!$AF$68</f>
        <v>1</v>
      </c>
      <c r="T86" s="210">
        <f>'Dati A'!$AF$69</f>
        <v>0</v>
      </c>
      <c r="U86" s="209">
        <f>'Dati A'!$AG$66</f>
        <v>0</v>
      </c>
      <c r="V86" s="16">
        <f>'Dati A'!$AG$67</f>
        <v>0</v>
      </c>
      <c r="W86" s="16">
        <f>'Dati A'!$AG$68</f>
        <v>0</v>
      </c>
      <c r="X86" s="210">
        <f>'Dati A'!$AG$69</f>
        <v>0</v>
      </c>
      <c r="Y86" s="209">
        <f>'Dati A'!$AH$66</f>
        <v>0</v>
      </c>
      <c r="Z86" s="16">
        <f>'Dati A'!$AH$67</f>
        <v>0</v>
      </c>
      <c r="AA86" s="16">
        <f>'Dati A'!$AH$68</f>
        <v>0</v>
      </c>
      <c r="AB86" s="17">
        <f>'Dati A'!$AH$69</f>
        <v>0</v>
      </c>
    </row>
    <row r="87" spans="6:28" ht="12.75">
      <c r="F87" s="36" t="str">
        <f>'Dati part'!A7</f>
        <v>S</v>
      </c>
      <c r="G87" s="16" t="str">
        <f>'Dati part'!C7</f>
        <v>SILVIA STEFANINI</v>
      </c>
      <c r="H87" s="210"/>
      <c r="I87" s="209">
        <f>'Dati A'!$AD$85</f>
        <v>0</v>
      </c>
      <c r="J87" s="16">
        <f>'Dati A'!$AD$86</f>
        <v>1</v>
      </c>
      <c r="K87" s="16">
        <f>'Dati A'!$AD$87</f>
        <v>1</v>
      </c>
      <c r="L87" s="210">
        <f>'Dati A'!$AD$88</f>
        <v>0</v>
      </c>
      <c r="M87" s="209">
        <f>'Dati A'!$AE$85</f>
        <v>0</v>
      </c>
      <c r="N87" s="16">
        <f>'Dati A'!$AE$86</f>
        <v>0</v>
      </c>
      <c r="O87" s="16">
        <f>'Dati A'!$AE$87</f>
        <v>0</v>
      </c>
      <c r="P87" s="210">
        <f>'Dati A'!$AE$88</f>
        <v>1</v>
      </c>
      <c r="Q87" s="209">
        <f>'Dati A'!$AF$85</f>
        <v>0</v>
      </c>
      <c r="R87" s="16">
        <f>'Dati A'!$AF$86</f>
        <v>1</v>
      </c>
      <c r="S87" s="16">
        <f>'Dati A'!$AF$87</f>
        <v>0</v>
      </c>
      <c r="T87" s="210">
        <f>'Dati A'!$AF$88</f>
        <v>1</v>
      </c>
      <c r="U87" s="209">
        <f>'Dati A'!$AG$85</f>
        <v>0</v>
      </c>
      <c r="V87" s="16">
        <f>'Dati A'!$AG$86</f>
        <v>0</v>
      </c>
      <c r="W87" s="16">
        <f>'Dati A'!$AG$87</f>
        <v>0</v>
      </c>
      <c r="X87" s="210">
        <f>'Dati A'!$AG$88</f>
        <v>0</v>
      </c>
      <c r="Y87" s="209">
        <f>'Dati A'!$AH$85</f>
        <v>0</v>
      </c>
      <c r="Z87" s="16">
        <f>'Dati A'!$AH$86</f>
        <v>0</v>
      </c>
      <c r="AA87" s="16">
        <f>'Dati A'!$AH$87</f>
        <v>0</v>
      </c>
      <c r="AB87" s="17">
        <f>'Dati A'!$AH$88</f>
        <v>0</v>
      </c>
    </row>
    <row r="88" spans="6:28" ht="12.75">
      <c r="F88" s="36" t="str">
        <f>'Dati part'!A8</f>
        <v>P</v>
      </c>
      <c r="G88" s="16" t="str">
        <f>'Dati part'!C8</f>
        <v>PIERPAOLO CAMMELLI</v>
      </c>
      <c r="H88" s="210"/>
      <c r="I88" s="209">
        <f>'Dati A'!$AD$104</f>
        <v>0</v>
      </c>
      <c r="J88" s="16">
        <f>'Dati A'!$AD$105</f>
        <v>1</v>
      </c>
      <c r="K88" s="16">
        <f>'Dati A'!$AD$106</f>
        <v>0</v>
      </c>
      <c r="L88" s="210">
        <f>'Dati A'!$AD$107</f>
        <v>1</v>
      </c>
      <c r="M88" s="209">
        <f>'Dati A'!$AE$104</f>
        <v>0</v>
      </c>
      <c r="N88" s="16">
        <f>'Dati A'!$AE$105</f>
        <v>0</v>
      </c>
      <c r="O88" s="16">
        <f>'Dati A'!$AE$106</f>
        <v>0</v>
      </c>
      <c r="P88" s="210">
        <f>'Dati A'!$AE$107</f>
        <v>1</v>
      </c>
      <c r="Q88" s="209">
        <f>'Dati A'!$AF$104</f>
        <v>0</v>
      </c>
      <c r="R88" s="16">
        <f>'Dati A'!$AF$105</f>
        <v>0</v>
      </c>
      <c r="S88" s="16">
        <f>'Dati A'!$AF$106</f>
        <v>0</v>
      </c>
      <c r="T88" s="210">
        <f>'Dati A'!$AF$107</f>
        <v>0</v>
      </c>
      <c r="U88" s="209">
        <f>'Dati A'!$AG$104</f>
        <v>0</v>
      </c>
      <c r="V88" s="16">
        <f>'Dati A'!$AG$105</f>
        <v>0</v>
      </c>
      <c r="W88" s="16">
        <f>'Dati A'!$AG$106</f>
        <v>0</v>
      </c>
      <c r="X88" s="210">
        <f>'Dati A'!$AG$107</f>
        <v>0</v>
      </c>
      <c r="Y88" s="209">
        <f>'Dati A'!$AH$104</f>
        <v>0</v>
      </c>
      <c r="Z88" s="16">
        <f>'Dati A'!$AH$105</f>
        <v>0</v>
      </c>
      <c r="AA88" s="16">
        <f>'Dati A'!$AH$106</f>
        <v>0</v>
      </c>
      <c r="AB88" s="17">
        <f>'Dati A'!$AH$107</f>
        <v>0</v>
      </c>
    </row>
    <row r="89" spans="6:28" ht="12.75">
      <c r="F89" s="36" t="str">
        <f>'Dati part'!A9</f>
        <v>P</v>
      </c>
      <c r="G89" s="16" t="str">
        <f>'Dati part'!C9</f>
        <v>DAVIDE BARBIERI</v>
      </c>
      <c r="H89" s="210"/>
      <c r="I89" s="209">
        <f>'Dati A'!$AD$123</f>
        <v>0</v>
      </c>
      <c r="J89" s="16">
        <f>'Dati A'!$AD$124</f>
        <v>0</v>
      </c>
      <c r="K89" s="16">
        <f>'Dati A'!$AD$125</f>
        <v>0</v>
      </c>
      <c r="L89" s="210">
        <f>'Dati A'!$AD$126</f>
        <v>0</v>
      </c>
      <c r="M89" s="209">
        <f>'Dati A'!$AE$123</f>
        <v>0</v>
      </c>
      <c r="N89" s="16">
        <f>'Dati A'!$AE$124</f>
        <v>0</v>
      </c>
      <c r="O89" s="16">
        <f>'Dati A'!$AE$125</f>
        <v>0</v>
      </c>
      <c r="P89" s="210">
        <f>'Dati A'!$AE$126</f>
        <v>0</v>
      </c>
      <c r="Q89" s="209">
        <f>'Dati A'!$AF$123</f>
        <v>0</v>
      </c>
      <c r="R89" s="16">
        <f>'Dati A'!$AF$124</f>
        <v>1</v>
      </c>
      <c r="S89" s="16">
        <f>'Dati A'!$AF$125</f>
        <v>0</v>
      </c>
      <c r="T89" s="210">
        <f>'Dati A'!$AF$126</f>
        <v>0</v>
      </c>
      <c r="U89" s="209">
        <f>'Dati A'!$AG$123</f>
        <v>0</v>
      </c>
      <c r="V89" s="16">
        <f>'Dati A'!$AG$124</f>
        <v>0</v>
      </c>
      <c r="W89" s="16">
        <f>'Dati A'!$AG$125</f>
        <v>0</v>
      </c>
      <c r="X89" s="210">
        <f>'Dati A'!$AG$126</f>
        <v>0</v>
      </c>
      <c r="Y89" s="209">
        <f>'Dati A'!$AH$123</f>
        <v>0</v>
      </c>
      <c r="Z89" s="16">
        <f>'Dati A'!$AH$124</f>
        <v>0</v>
      </c>
      <c r="AA89" s="16">
        <f>'Dati A'!$AH$125</f>
        <v>0</v>
      </c>
      <c r="AB89" s="17">
        <f>'Dati A'!$AH$126</f>
        <v>0</v>
      </c>
    </row>
    <row r="90" spans="6:28" ht="12.75">
      <c r="F90" s="36" t="str">
        <f>'Dati part'!A10</f>
        <v>C</v>
      </c>
      <c r="G90" s="16" t="str">
        <f>'Dati part'!C10</f>
        <v>GIANMARCO PULGA</v>
      </c>
      <c r="H90" s="210"/>
      <c r="I90" s="209">
        <f>'Dati A'!$AD$142</f>
        <v>0</v>
      </c>
      <c r="J90" s="16">
        <f>'Dati A'!$AD$143</f>
        <v>0</v>
      </c>
      <c r="K90" s="16">
        <f>'Dati A'!$AD$144</f>
        <v>2</v>
      </c>
      <c r="L90" s="210">
        <f>'Dati A'!$AD$145</f>
        <v>1</v>
      </c>
      <c r="M90" s="209">
        <f>'Dati A'!$AE$142</f>
        <v>0</v>
      </c>
      <c r="N90" s="16">
        <f>'Dati A'!$AE$143</f>
        <v>1</v>
      </c>
      <c r="O90" s="16">
        <f>'Dati A'!$AE$144</f>
        <v>1</v>
      </c>
      <c r="P90" s="210">
        <f>'Dati A'!$AE$145</f>
        <v>0</v>
      </c>
      <c r="Q90" s="209">
        <f>'Dati A'!$AF$142</f>
        <v>0</v>
      </c>
      <c r="R90" s="16">
        <f>'Dati A'!$AF$143</f>
        <v>0</v>
      </c>
      <c r="S90" s="16">
        <f>'Dati A'!$AF$144</f>
        <v>0</v>
      </c>
      <c r="T90" s="210">
        <f>'Dati A'!$AF$145</f>
        <v>0</v>
      </c>
      <c r="U90" s="209">
        <f>'Dati A'!$AG$142</f>
        <v>0</v>
      </c>
      <c r="V90" s="16">
        <f>'Dati A'!$AG$143</f>
        <v>0</v>
      </c>
      <c r="W90" s="16">
        <f>'Dati A'!$AG$144</f>
        <v>0</v>
      </c>
      <c r="X90" s="210">
        <f>'Dati A'!$AG$145</f>
        <v>0</v>
      </c>
      <c r="Y90" s="209">
        <f>'Dati A'!$AH$142</f>
        <v>0</v>
      </c>
      <c r="Z90" s="16">
        <f>'Dati A'!$AH$143</f>
        <v>0</v>
      </c>
      <c r="AA90" s="16">
        <f>'Dati A'!$AH$144</f>
        <v>0</v>
      </c>
      <c r="AB90" s="17">
        <f>'Dati A'!$AH$145</f>
        <v>0</v>
      </c>
    </row>
    <row r="91" spans="6:28" ht="12.75">
      <c r="F91" s="36" t="str">
        <f>'Dati part'!A11</f>
        <v>C</v>
      </c>
      <c r="G91" s="16" t="str">
        <f>'Dati part'!C11</f>
        <v>PAOLO SARONNI</v>
      </c>
      <c r="H91" s="210"/>
      <c r="I91" s="209">
        <f>'Dati A'!$AD$161</f>
        <v>0</v>
      </c>
      <c r="J91" s="16">
        <f>'Dati A'!$AD$162</f>
        <v>0</v>
      </c>
      <c r="K91" s="16">
        <f>'Dati A'!$AD$163</f>
        <v>0</v>
      </c>
      <c r="L91" s="210">
        <f>'Dati A'!$AD$164</f>
        <v>0</v>
      </c>
      <c r="M91" s="209">
        <f>'Dati A'!$AE$161</f>
        <v>1</v>
      </c>
      <c r="N91" s="16">
        <f>'Dati A'!$AE$162</f>
        <v>0</v>
      </c>
      <c r="O91" s="16">
        <f>'Dati A'!$AE$163</f>
        <v>0</v>
      </c>
      <c r="P91" s="210">
        <f>'Dati A'!$AE$164</f>
        <v>0</v>
      </c>
      <c r="Q91" s="209">
        <f>'Dati A'!$AF$161</f>
        <v>0</v>
      </c>
      <c r="R91" s="16">
        <f>'Dati A'!$AF$162</f>
        <v>0</v>
      </c>
      <c r="S91" s="16">
        <f>'Dati A'!$AF$163</f>
        <v>0</v>
      </c>
      <c r="T91" s="210">
        <f>'Dati A'!$AF$164</f>
        <v>0</v>
      </c>
      <c r="U91" s="209">
        <f>'Dati A'!$AG$161</f>
        <v>0</v>
      </c>
      <c r="V91" s="16">
        <f>'Dati A'!$AG$162</f>
        <v>0</v>
      </c>
      <c r="W91" s="16">
        <f>'Dati A'!$AG$163</f>
        <v>0</v>
      </c>
      <c r="X91" s="210">
        <f>'Dati A'!$AG$164</f>
        <v>0</v>
      </c>
      <c r="Y91" s="209">
        <f>'Dati A'!$AH$161</f>
        <v>0</v>
      </c>
      <c r="Z91" s="16">
        <f>'Dati A'!$AH$162</f>
        <v>0</v>
      </c>
      <c r="AA91" s="16">
        <f>'Dati A'!$AH$163</f>
        <v>0</v>
      </c>
      <c r="AB91" s="17">
        <f>'Dati A'!$AH$164</f>
        <v>0</v>
      </c>
    </row>
    <row r="92" spans="6:28" ht="12.75">
      <c r="F92" s="36">
        <f>'Dati part'!A12</f>
        <v>0</v>
      </c>
      <c r="G92" s="16">
        <f>'Dati part'!C12</f>
        <v>0</v>
      </c>
      <c r="H92" s="210"/>
      <c r="I92" s="209">
        <f>'Dati A'!$AD$180</f>
        <v>0</v>
      </c>
      <c r="J92" s="16">
        <f>'Dati A'!$AD$181</f>
        <v>0</v>
      </c>
      <c r="K92" s="16">
        <f>'Dati A'!$AD$182</f>
        <v>0</v>
      </c>
      <c r="L92" s="210">
        <f>'Dati A'!$AD$183</f>
        <v>0</v>
      </c>
      <c r="M92" s="209">
        <f>'Dati A'!$AE$180</f>
        <v>0</v>
      </c>
      <c r="N92" s="16">
        <f>'Dati A'!$AE$181</f>
        <v>0</v>
      </c>
      <c r="O92" s="16">
        <f>'Dati A'!$AE$182</f>
        <v>0</v>
      </c>
      <c r="P92" s="210">
        <f>'Dati A'!$AE$183</f>
        <v>0</v>
      </c>
      <c r="Q92" s="209">
        <f>'Dati A'!$AF$180</f>
        <v>0</v>
      </c>
      <c r="R92" s="16">
        <f>'Dati A'!$AF$181</f>
        <v>0</v>
      </c>
      <c r="S92" s="16">
        <f>'Dati A'!$AF$182</f>
        <v>0</v>
      </c>
      <c r="T92" s="210">
        <f>'Dati A'!$AF$183</f>
        <v>0</v>
      </c>
      <c r="U92" s="209">
        <f>'Dati A'!$AG$180</f>
        <v>0</v>
      </c>
      <c r="V92" s="16">
        <f>'Dati A'!$AG$181</f>
        <v>0</v>
      </c>
      <c r="W92" s="16">
        <f>'Dati A'!$AG$182</f>
        <v>0</v>
      </c>
      <c r="X92" s="210">
        <f>'Dati A'!$AG$183</f>
        <v>0</v>
      </c>
      <c r="Y92" s="209">
        <f>'Dati A'!$AH$180</f>
        <v>0</v>
      </c>
      <c r="Z92" s="16">
        <f>'Dati A'!$AH$181</f>
        <v>0</v>
      </c>
      <c r="AA92" s="16">
        <f>'Dati A'!$AH$182</f>
        <v>0</v>
      </c>
      <c r="AB92" s="17">
        <f>'Dati A'!$AH$183</f>
        <v>0</v>
      </c>
    </row>
    <row r="93" spans="6:28" ht="12.75">
      <c r="F93" s="36">
        <f>'Dati part'!A13</f>
        <v>0</v>
      </c>
      <c r="G93" s="16">
        <f>'Dati part'!C13</f>
        <v>0</v>
      </c>
      <c r="H93" s="210"/>
      <c r="I93" s="209">
        <f>'Dati A'!$AD$199</f>
        <v>0</v>
      </c>
      <c r="J93" s="16">
        <f>'Dati A'!$AD$200</f>
        <v>0</v>
      </c>
      <c r="K93" s="16">
        <f>'Dati A'!$AD$201</f>
        <v>0</v>
      </c>
      <c r="L93" s="210">
        <f>'Dati A'!$AD$202</f>
        <v>0</v>
      </c>
      <c r="M93" s="209">
        <f>'Dati A'!$AE$199</f>
        <v>0</v>
      </c>
      <c r="N93" s="16">
        <f>'Dati A'!$AE$200</f>
        <v>0</v>
      </c>
      <c r="O93" s="16">
        <f>'Dati A'!$AE$201</f>
        <v>0</v>
      </c>
      <c r="P93" s="210">
        <f>'Dati A'!$AE$202</f>
        <v>0</v>
      </c>
      <c r="Q93" s="209">
        <f>'Dati A'!$AF$199</f>
        <v>0</v>
      </c>
      <c r="R93" s="16">
        <f>'Dati A'!$AF$200</f>
        <v>0</v>
      </c>
      <c r="S93" s="16">
        <f>'Dati A'!$AF$201</f>
        <v>0</v>
      </c>
      <c r="T93" s="210">
        <f>'Dati A'!$AF$202</f>
        <v>0</v>
      </c>
      <c r="U93" s="209">
        <f>'Dati A'!$AG$199</f>
        <v>0</v>
      </c>
      <c r="V93" s="16">
        <f>'Dati A'!$AG$200</f>
        <v>0</v>
      </c>
      <c r="W93" s="16">
        <f>'Dati A'!$AG$201</f>
        <v>0</v>
      </c>
      <c r="X93" s="210">
        <f>'Dati A'!$AG$202</f>
        <v>0</v>
      </c>
      <c r="Y93" s="209">
        <f>'Dati A'!$AH$199</f>
        <v>0</v>
      </c>
      <c r="Z93" s="16">
        <f>'Dati A'!$AH$200</f>
        <v>0</v>
      </c>
      <c r="AA93" s="16">
        <f>'Dati A'!$AH$201</f>
        <v>0</v>
      </c>
      <c r="AB93" s="17">
        <f>'Dati A'!$AH$202</f>
        <v>0</v>
      </c>
    </row>
    <row r="94" spans="6:28" ht="13.5" thickBot="1">
      <c r="F94" s="45">
        <f>'Dati part'!A14</f>
        <v>0</v>
      </c>
      <c r="G94" s="22">
        <f>'Dati part'!C14</f>
        <v>0</v>
      </c>
      <c r="H94" s="214"/>
      <c r="I94" s="215">
        <f>'Dati A'!$AD$218</f>
        <v>0</v>
      </c>
      <c r="J94" s="22">
        <f>'Dati A'!$AD$219</f>
        <v>0</v>
      </c>
      <c r="K94" s="22">
        <f>'Dati A'!$AD$220</f>
        <v>0</v>
      </c>
      <c r="L94" s="214">
        <f>'Dati A'!$AD$221</f>
        <v>0</v>
      </c>
      <c r="M94" s="215">
        <f>'Dati A'!$AE$218</f>
        <v>0</v>
      </c>
      <c r="N94" s="22">
        <f>'Dati A'!$AE$219</f>
        <v>0</v>
      </c>
      <c r="O94" s="22">
        <f>'Dati A'!$AE$220</f>
        <v>0</v>
      </c>
      <c r="P94" s="214">
        <f>'Dati A'!$AE$221</f>
        <v>0</v>
      </c>
      <c r="Q94" s="215">
        <f>'Dati A'!$AF$218</f>
        <v>0</v>
      </c>
      <c r="R94" s="22">
        <f>'Dati A'!$AF$219</f>
        <v>0</v>
      </c>
      <c r="S94" s="22">
        <f>'Dati A'!$AF$220</f>
        <v>0</v>
      </c>
      <c r="T94" s="214">
        <f>'Dati A'!$AF$221</f>
        <v>0</v>
      </c>
      <c r="U94" s="215">
        <f>'Dati A'!$AG$218</f>
        <v>0</v>
      </c>
      <c r="V94" s="22">
        <f>'Dati A'!$AG$219</f>
        <v>0</v>
      </c>
      <c r="W94" s="22">
        <f>'Dati A'!$AG$220</f>
        <v>0</v>
      </c>
      <c r="X94" s="214">
        <f>'Dati A'!$AG$221</f>
        <v>0</v>
      </c>
      <c r="Y94" s="215">
        <f>'Dati A'!$AH$218</f>
        <v>0</v>
      </c>
      <c r="Z94" s="22">
        <f>'Dati A'!$AH$219</f>
        <v>0</v>
      </c>
      <c r="AA94" s="22">
        <f>'Dati A'!$AH$220</f>
        <v>0</v>
      </c>
      <c r="AB94" s="23">
        <f>'Dati A'!$AH$221</f>
        <v>0</v>
      </c>
    </row>
    <row r="95" ht="12.75">
      <c r="F95" s="47" t="s">
        <v>165</v>
      </c>
    </row>
    <row r="97" spans="9:28" ht="13.5" thickBot="1">
      <c r="I97" s="635">
        <v>1</v>
      </c>
      <c r="J97" s="635"/>
      <c r="K97" s="635"/>
      <c r="L97" s="635"/>
      <c r="M97" s="635">
        <v>2</v>
      </c>
      <c r="N97" s="635"/>
      <c r="O97" s="635"/>
      <c r="P97" s="635"/>
      <c r="Q97" s="635">
        <v>3</v>
      </c>
      <c r="R97" s="635"/>
      <c r="S97" s="635"/>
      <c r="T97" s="635"/>
      <c r="U97" s="635">
        <v>4</v>
      </c>
      <c r="V97" s="635"/>
      <c r="W97" s="635"/>
      <c r="X97" s="635"/>
      <c r="Y97" s="635">
        <v>5</v>
      </c>
      <c r="Z97" s="635"/>
      <c r="AA97" s="635"/>
      <c r="AB97" s="635"/>
    </row>
    <row r="98" spans="6:28" ht="12.75">
      <c r="F98" s="9"/>
      <c r="G98" s="11"/>
      <c r="H98" s="212"/>
      <c r="I98" s="631" t="s">
        <v>20</v>
      </c>
      <c r="J98" s="632"/>
      <c r="K98" s="632"/>
      <c r="L98" s="633"/>
      <c r="M98" s="631" t="s">
        <v>20</v>
      </c>
      <c r="N98" s="632"/>
      <c r="O98" s="632"/>
      <c r="P98" s="633"/>
      <c r="Q98" s="631" t="s">
        <v>20</v>
      </c>
      <c r="R98" s="632"/>
      <c r="S98" s="632"/>
      <c r="T98" s="633"/>
      <c r="U98" s="631" t="s">
        <v>20</v>
      </c>
      <c r="V98" s="632"/>
      <c r="W98" s="632"/>
      <c r="X98" s="633"/>
      <c r="Y98" s="631" t="s">
        <v>20</v>
      </c>
      <c r="Z98" s="632"/>
      <c r="AA98" s="632"/>
      <c r="AB98" s="634"/>
    </row>
    <row r="99" spans="6:28" ht="12.75">
      <c r="F99" s="14"/>
      <c r="G99" s="16"/>
      <c r="H99" s="210"/>
      <c r="I99" s="207" t="s">
        <v>118</v>
      </c>
      <c r="J99" s="48" t="s">
        <v>1</v>
      </c>
      <c r="K99" s="48" t="s">
        <v>2</v>
      </c>
      <c r="L99" s="208" t="s">
        <v>31</v>
      </c>
      <c r="M99" s="207" t="s">
        <v>118</v>
      </c>
      <c r="N99" s="48" t="s">
        <v>1</v>
      </c>
      <c r="O99" s="48" t="s">
        <v>2</v>
      </c>
      <c r="P99" s="208" t="s">
        <v>31</v>
      </c>
      <c r="Q99" s="207" t="s">
        <v>118</v>
      </c>
      <c r="R99" s="48" t="s">
        <v>1</v>
      </c>
      <c r="S99" s="48" t="s">
        <v>2</v>
      </c>
      <c r="T99" s="208" t="s">
        <v>31</v>
      </c>
      <c r="U99" s="207" t="s">
        <v>118</v>
      </c>
      <c r="V99" s="48" t="s">
        <v>1</v>
      </c>
      <c r="W99" s="48" t="s">
        <v>2</v>
      </c>
      <c r="X99" s="208" t="s">
        <v>31</v>
      </c>
      <c r="Y99" s="207" t="s">
        <v>118</v>
      </c>
      <c r="Z99" s="48" t="s">
        <v>1</v>
      </c>
      <c r="AA99" s="48" t="s">
        <v>2</v>
      </c>
      <c r="AB99" s="213" t="s">
        <v>31</v>
      </c>
    </row>
    <row r="100" spans="6:28" ht="12.75">
      <c r="F100" s="36" t="str">
        <f>'Dati part'!A3</f>
        <v>C</v>
      </c>
      <c r="G100" s="16" t="str">
        <f>'Dati part'!C3</f>
        <v>MARCO MAMELI</v>
      </c>
      <c r="H100" s="210"/>
      <c r="I100" s="209">
        <f>'Dati A'!$AD$13</f>
        <v>1</v>
      </c>
      <c r="J100" s="16">
        <f>'Dati A'!$AD$14</f>
        <v>2</v>
      </c>
      <c r="K100" s="16">
        <f>'Dati A'!$AD$15</f>
        <v>1</v>
      </c>
      <c r="L100" s="210">
        <f>'Dati A'!$AD$16</f>
        <v>2</v>
      </c>
      <c r="M100" s="209">
        <f>'Dati A'!$AE$13</f>
        <v>0</v>
      </c>
      <c r="N100" s="16">
        <f>'Dati A'!$AE$14</f>
        <v>0</v>
      </c>
      <c r="O100" s="16">
        <f>'Dati A'!$AE$15</f>
        <v>0</v>
      </c>
      <c r="P100" s="210">
        <f>'Dati A'!$AE$16</f>
        <v>0</v>
      </c>
      <c r="Q100" s="209">
        <f>'Dati A'!$AF$13</f>
        <v>0</v>
      </c>
      <c r="R100" s="16">
        <f>'Dati A'!$AF$14</f>
        <v>0</v>
      </c>
      <c r="S100" s="16">
        <f>'Dati A'!$AF$15</f>
        <v>1</v>
      </c>
      <c r="T100" s="210">
        <f>'Dati A'!$AF$16</f>
        <v>6</v>
      </c>
      <c r="U100" s="209">
        <f>'Dati A'!$AG$13</f>
        <v>0</v>
      </c>
      <c r="V100" s="16">
        <f>'Dati A'!$AG$14</f>
        <v>0</v>
      </c>
      <c r="W100" s="16">
        <f>'Dati A'!$AG$15</f>
        <v>0</v>
      </c>
      <c r="X100" s="210">
        <f>'Dati A'!$AG$16</f>
        <v>0</v>
      </c>
      <c r="Y100" s="209">
        <f>'Dati A'!$AH$13</f>
        <v>0</v>
      </c>
      <c r="Z100" s="16">
        <f>'Dati A'!$AH$14</f>
        <v>0</v>
      </c>
      <c r="AA100" s="16">
        <f>'Dati A'!$AH$15</f>
        <v>0</v>
      </c>
      <c r="AB100" s="17">
        <f>'Dati A'!$AH$16</f>
        <v>0</v>
      </c>
    </row>
    <row r="101" spans="6:28" ht="12.75">
      <c r="F101" s="36" t="str">
        <f>'Dati part'!A4</f>
        <v>P</v>
      </c>
      <c r="G101" s="16" t="str">
        <f>'Dati part'!C4</f>
        <v>MONICA BONORI</v>
      </c>
      <c r="H101" s="210"/>
      <c r="I101" s="209">
        <f>'Dati A'!$AD$32</f>
        <v>0</v>
      </c>
      <c r="J101" s="16">
        <f>'Dati A'!$AD$33</f>
        <v>0</v>
      </c>
      <c r="K101" s="16">
        <f>'Dati A'!$AD$34</f>
        <v>0</v>
      </c>
      <c r="L101" s="210">
        <f>'Dati A'!$AD$35</f>
        <v>0</v>
      </c>
      <c r="M101" s="209">
        <f>'Dati A'!$AE$32</f>
        <v>0</v>
      </c>
      <c r="N101" s="16">
        <f>'Dati A'!$AE$33</f>
        <v>1</v>
      </c>
      <c r="O101" s="16">
        <f>'Dati A'!$AE$34</f>
        <v>0</v>
      </c>
      <c r="P101" s="210">
        <f>'Dati A'!$AE$35</f>
        <v>0</v>
      </c>
      <c r="Q101" s="209">
        <f>'Dati A'!$AF$32</f>
        <v>0</v>
      </c>
      <c r="R101" s="16">
        <f>'Dati A'!$AF$33</f>
        <v>0</v>
      </c>
      <c r="S101" s="16">
        <f>'Dati A'!$AF$34</f>
        <v>0</v>
      </c>
      <c r="T101" s="210">
        <f>'Dati A'!$AF$35</f>
        <v>0</v>
      </c>
      <c r="U101" s="209">
        <f>'Dati A'!$AG$32</f>
        <v>0</v>
      </c>
      <c r="V101" s="16">
        <f>'Dati A'!$AG$33</f>
        <v>0</v>
      </c>
      <c r="W101" s="16">
        <f>'Dati A'!$AG$34</f>
        <v>0</v>
      </c>
      <c r="X101" s="210">
        <f>'Dati A'!$AG$35</f>
        <v>0</v>
      </c>
      <c r="Y101" s="209">
        <f>'Dati A'!$AH$32</f>
        <v>0</v>
      </c>
      <c r="Z101" s="16">
        <f>'Dati A'!$AH$33</f>
        <v>0</v>
      </c>
      <c r="AA101" s="16">
        <f>'Dati A'!$AH$34</f>
        <v>0</v>
      </c>
      <c r="AB101" s="17">
        <f>'Dati A'!$AH$35</f>
        <v>0</v>
      </c>
    </row>
    <row r="102" spans="6:28" ht="12.75">
      <c r="F102" s="36" t="str">
        <f>'Dati part'!A5</f>
        <v>S</v>
      </c>
      <c r="G102" s="16" t="str">
        <f>'Dati part'!C5</f>
        <v>CATERINA TREBISONDA</v>
      </c>
      <c r="H102" s="210"/>
      <c r="I102" s="209">
        <f>'Dati A'!$AD$51</f>
        <v>0</v>
      </c>
      <c r="J102" s="16">
        <f>'Dati A'!$AD$52</f>
        <v>6</v>
      </c>
      <c r="K102" s="16">
        <f>'Dati A'!$AD$53</f>
        <v>0</v>
      </c>
      <c r="L102" s="210">
        <f>'Dati A'!$AD$54</f>
        <v>0</v>
      </c>
      <c r="M102" s="209">
        <f>'Dati A'!$AE$51</f>
        <v>0</v>
      </c>
      <c r="N102" s="16">
        <f>'Dati A'!$AE$52</f>
        <v>4</v>
      </c>
      <c r="O102" s="16">
        <f>'Dati A'!$AE$53</f>
        <v>0</v>
      </c>
      <c r="P102" s="210">
        <f>'Dati A'!$AE$54</f>
        <v>3</v>
      </c>
      <c r="Q102" s="209">
        <f>'Dati A'!$AF$51</f>
        <v>0</v>
      </c>
      <c r="R102" s="16">
        <f>'Dati A'!$AF$52</f>
        <v>2</v>
      </c>
      <c r="S102" s="16">
        <f>'Dati A'!$AF$53</f>
        <v>1</v>
      </c>
      <c r="T102" s="210">
        <f>'Dati A'!$AF$54</f>
        <v>0</v>
      </c>
      <c r="U102" s="209">
        <f>'Dati A'!$AG$51</f>
        <v>0</v>
      </c>
      <c r="V102" s="16">
        <f>'Dati A'!$AG$52</f>
        <v>0</v>
      </c>
      <c r="W102" s="16">
        <f>'Dati A'!$AG$53</f>
        <v>0</v>
      </c>
      <c r="X102" s="210">
        <f>'Dati A'!$AG$54</f>
        <v>0</v>
      </c>
      <c r="Y102" s="209">
        <f>'Dati A'!$AH$51</f>
        <v>0</v>
      </c>
      <c r="Z102" s="16">
        <f>'Dati A'!$AH$52</f>
        <v>0</v>
      </c>
      <c r="AA102" s="16">
        <f>'Dati A'!$AH$53</f>
        <v>0</v>
      </c>
      <c r="AB102" s="17">
        <f>'Dati A'!$AH$54</f>
        <v>0</v>
      </c>
    </row>
    <row r="103" spans="6:28" ht="12.75">
      <c r="F103" s="36" t="str">
        <f>'Dati part'!A6</f>
        <v>C</v>
      </c>
      <c r="G103" s="16" t="str">
        <f>'Dati part'!C6</f>
        <v>GABRIELE SOLARO</v>
      </c>
      <c r="H103" s="210"/>
      <c r="I103" s="209">
        <f>'Dati A'!$AD$70</f>
        <v>0</v>
      </c>
      <c r="J103" s="16">
        <f>'Dati A'!$AD$71</f>
        <v>0</v>
      </c>
      <c r="K103" s="16">
        <f>'Dati A'!$AD$72</f>
        <v>0</v>
      </c>
      <c r="L103" s="210">
        <f>'Dati A'!$AD$73</f>
        <v>0</v>
      </c>
      <c r="M103" s="209">
        <f>'Dati A'!$AE$70</f>
        <v>0</v>
      </c>
      <c r="N103" s="16">
        <f>'Dati A'!$AE$71</f>
        <v>0</v>
      </c>
      <c r="O103" s="16">
        <f>'Dati A'!$AE$72</f>
        <v>0</v>
      </c>
      <c r="P103" s="210">
        <f>'Dati A'!$AE$73</f>
        <v>0</v>
      </c>
      <c r="Q103" s="209">
        <f>'Dati A'!$AF$70</f>
        <v>0</v>
      </c>
      <c r="R103" s="16">
        <f>'Dati A'!$AF$71</f>
        <v>0</v>
      </c>
      <c r="S103" s="16">
        <f>'Dati A'!$AF$72</f>
        <v>0</v>
      </c>
      <c r="T103" s="210">
        <f>'Dati A'!$AF$73</f>
        <v>2</v>
      </c>
      <c r="U103" s="209">
        <f>'Dati A'!$AG$70</f>
        <v>0</v>
      </c>
      <c r="V103" s="16">
        <f>'Dati A'!$AG$71</f>
        <v>0</v>
      </c>
      <c r="W103" s="16">
        <f>'Dati A'!$AG$72</f>
        <v>0</v>
      </c>
      <c r="X103" s="210">
        <f>'Dati A'!$AG$73</f>
        <v>0</v>
      </c>
      <c r="Y103" s="209">
        <f>'Dati A'!$AH$70</f>
        <v>0</v>
      </c>
      <c r="Z103" s="16">
        <f>'Dati A'!$AH$71</f>
        <v>0</v>
      </c>
      <c r="AA103" s="16">
        <f>'Dati A'!$AH$72</f>
        <v>0</v>
      </c>
      <c r="AB103" s="17">
        <f>'Dati A'!$AH$73</f>
        <v>0</v>
      </c>
    </row>
    <row r="104" spans="6:28" ht="12.75">
      <c r="F104" s="36" t="str">
        <f>'Dati part'!A7</f>
        <v>S</v>
      </c>
      <c r="G104" s="16" t="str">
        <f>'Dati part'!C7</f>
        <v>SILVIA STEFANINI</v>
      </c>
      <c r="H104" s="210"/>
      <c r="I104" s="209">
        <f>'Dati A'!$AD$89</f>
        <v>1</v>
      </c>
      <c r="J104" s="16">
        <f>'Dati A'!$AD$90</f>
        <v>1</v>
      </c>
      <c r="K104" s="16">
        <f>'Dati A'!$AD$91</f>
        <v>0</v>
      </c>
      <c r="L104" s="210">
        <f>'Dati A'!$AD$92</f>
        <v>1</v>
      </c>
      <c r="M104" s="209">
        <f>'Dati A'!$AE$89</f>
        <v>0</v>
      </c>
      <c r="N104" s="16">
        <f>'Dati A'!$AE$90</f>
        <v>2</v>
      </c>
      <c r="O104" s="16">
        <f>'Dati A'!$AE$91</f>
        <v>2</v>
      </c>
      <c r="P104" s="210">
        <f>'Dati A'!$AE$92</f>
        <v>1</v>
      </c>
      <c r="Q104" s="209">
        <f>'Dati A'!$AF$89</f>
        <v>0</v>
      </c>
      <c r="R104" s="16">
        <f>'Dati A'!$AF$90</f>
        <v>2</v>
      </c>
      <c r="S104" s="16">
        <f>'Dati A'!$AF$91</f>
        <v>1</v>
      </c>
      <c r="T104" s="210">
        <f>'Dati A'!$AF$92</f>
        <v>1</v>
      </c>
      <c r="U104" s="209">
        <f>'Dati A'!$AG$89</f>
        <v>0</v>
      </c>
      <c r="V104" s="16">
        <f>'Dati A'!$AG$90</f>
        <v>0</v>
      </c>
      <c r="W104" s="16">
        <f>'Dati A'!$AG$91</f>
        <v>0</v>
      </c>
      <c r="X104" s="210">
        <f>'Dati A'!$AG$92</f>
        <v>0</v>
      </c>
      <c r="Y104" s="209">
        <f>'Dati A'!$AH$89</f>
        <v>0</v>
      </c>
      <c r="Z104" s="16">
        <f>'Dati A'!$AH$90</f>
        <v>0</v>
      </c>
      <c r="AA104" s="16">
        <f>'Dati A'!$AH$91</f>
        <v>0</v>
      </c>
      <c r="AB104" s="17">
        <f>'Dati A'!$AH$92</f>
        <v>0</v>
      </c>
    </row>
    <row r="105" spans="6:28" ht="12.75">
      <c r="F105" s="36" t="str">
        <f>'Dati part'!A8</f>
        <v>P</v>
      </c>
      <c r="G105" s="16" t="str">
        <f>'Dati part'!C8</f>
        <v>PIERPAOLO CAMMELLI</v>
      </c>
      <c r="H105" s="210"/>
      <c r="I105" s="209">
        <f>'Dati A'!$AD$108</f>
        <v>0</v>
      </c>
      <c r="J105" s="16">
        <f>'Dati A'!$AD$109</f>
        <v>1</v>
      </c>
      <c r="K105" s="16">
        <f>'Dati A'!$AD$110</f>
        <v>1</v>
      </c>
      <c r="L105" s="210">
        <f>'Dati A'!$AD$111</f>
        <v>1</v>
      </c>
      <c r="M105" s="209">
        <f>'Dati A'!$AE$108</f>
        <v>0</v>
      </c>
      <c r="N105" s="16">
        <f>'Dati A'!$AE$109</f>
        <v>1</v>
      </c>
      <c r="O105" s="16">
        <f>'Dati A'!$AE$110</f>
        <v>0</v>
      </c>
      <c r="P105" s="210">
        <f>'Dati A'!$AE$111</f>
        <v>0</v>
      </c>
      <c r="Q105" s="209">
        <f>'Dati A'!$AF$108</f>
        <v>0</v>
      </c>
      <c r="R105" s="16">
        <f>'Dati A'!$AF$109</f>
        <v>0</v>
      </c>
      <c r="S105" s="16">
        <f>'Dati A'!$AF$110</f>
        <v>0</v>
      </c>
      <c r="T105" s="210">
        <f>'Dati A'!$AF$111</f>
        <v>0</v>
      </c>
      <c r="U105" s="209">
        <f>'Dati A'!$AG$108</f>
        <v>0</v>
      </c>
      <c r="V105" s="16">
        <f>'Dati A'!$AG$109</f>
        <v>0</v>
      </c>
      <c r="W105" s="16">
        <f>'Dati A'!$AG$110</f>
        <v>0</v>
      </c>
      <c r="X105" s="210">
        <f>'Dati A'!$AG$111</f>
        <v>0</v>
      </c>
      <c r="Y105" s="209">
        <f>'Dati A'!$AH$108</f>
        <v>0</v>
      </c>
      <c r="Z105" s="16">
        <f>'Dati A'!$AH$109</f>
        <v>0</v>
      </c>
      <c r="AA105" s="16">
        <f>'Dati A'!$AH$110</f>
        <v>0</v>
      </c>
      <c r="AB105" s="17">
        <f>'Dati A'!$AH$111</f>
        <v>0</v>
      </c>
    </row>
    <row r="106" spans="6:28" ht="12.75">
      <c r="F106" s="36" t="str">
        <f>'Dati part'!A9</f>
        <v>P</v>
      </c>
      <c r="G106" s="16" t="str">
        <f>'Dati part'!C9</f>
        <v>DAVIDE BARBIERI</v>
      </c>
      <c r="H106" s="210"/>
      <c r="I106" s="209">
        <f>'Dati A'!$AD$127</f>
        <v>0</v>
      </c>
      <c r="J106" s="16">
        <f>'Dati A'!$AD$128</f>
        <v>0</v>
      </c>
      <c r="K106" s="16">
        <f>'Dati A'!$AD$129</f>
        <v>0</v>
      </c>
      <c r="L106" s="210">
        <f>'Dati A'!$AD$130</f>
        <v>0</v>
      </c>
      <c r="M106" s="209">
        <f>'Dati A'!$AE$127</f>
        <v>0</v>
      </c>
      <c r="N106" s="16">
        <f>'Dati A'!$AE$128</f>
        <v>0</v>
      </c>
      <c r="O106" s="16">
        <f>'Dati A'!$AE$129</f>
        <v>0</v>
      </c>
      <c r="P106" s="210">
        <f>'Dati A'!$AE$130</f>
        <v>0</v>
      </c>
      <c r="Q106" s="209">
        <f>'Dati A'!$AF$127</f>
        <v>0</v>
      </c>
      <c r="R106" s="16">
        <f>'Dati A'!$AF$128</f>
        <v>0</v>
      </c>
      <c r="S106" s="16">
        <f>'Dati A'!$AF$129</f>
        <v>0</v>
      </c>
      <c r="T106" s="210">
        <f>'Dati A'!$AF$130</f>
        <v>0</v>
      </c>
      <c r="U106" s="209">
        <f>'Dati A'!$AG$127</f>
        <v>0</v>
      </c>
      <c r="V106" s="16">
        <f>'Dati A'!$AG$128</f>
        <v>0</v>
      </c>
      <c r="W106" s="16">
        <f>'Dati A'!$AG$129</f>
        <v>0</v>
      </c>
      <c r="X106" s="210">
        <f>'Dati A'!$AG$130</f>
        <v>0</v>
      </c>
      <c r="Y106" s="209">
        <f>'Dati A'!$AH$127</f>
        <v>0</v>
      </c>
      <c r="Z106" s="16">
        <f>'Dati A'!$AH$128</f>
        <v>0</v>
      </c>
      <c r="AA106" s="16">
        <f>'Dati A'!$AH$129</f>
        <v>0</v>
      </c>
      <c r="AB106" s="17">
        <f>'Dati A'!$AH$130</f>
        <v>0</v>
      </c>
    </row>
    <row r="107" spans="6:28" ht="12.75">
      <c r="F107" s="36" t="str">
        <f>'Dati part'!A10</f>
        <v>C</v>
      </c>
      <c r="G107" s="16" t="str">
        <f>'Dati part'!C10</f>
        <v>GIANMARCO PULGA</v>
      </c>
      <c r="H107" s="210"/>
      <c r="I107" s="209">
        <f>'Dati A'!$AD$146</f>
        <v>4</v>
      </c>
      <c r="J107" s="16">
        <f>'Dati A'!$AD$147</f>
        <v>4</v>
      </c>
      <c r="K107" s="16">
        <f>'Dati A'!$AD$148</f>
        <v>2</v>
      </c>
      <c r="L107" s="210">
        <f>'Dati A'!$AD$149</f>
        <v>0</v>
      </c>
      <c r="M107" s="209">
        <f>'Dati A'!$AE$146</f>
        <v>0</v>
      </c>
      <c r="N107" s="16">
        <f>'Dati A'!$AE$147</f>
        <v>0</v>
      </c>
      <c r="O107" s="16">
        <f>'Dati A'!$AE$148</f>
        <v>0</v>
      </c>
      <c r="P107" s="210">
        <f>'Dati A'!$AE$149</f>
        <v>1</v>
      </c>
      <c r="Q107" s="209">
        <f>'Dati A'!$AF$146</f>
        <v>0</v>
      </c>
      <c r="R107" s="16">
        <f>'Dati A'!$AF$147</f>
        <v>0</v>
      </c>
      <c r="S107" s="16">
        <f>'Dati A'!$AF$148</f>
        <v>0</v>
      </c>
      <c r="T107" s="210">
        <f>'Dati A'!$AF$149</f>
        <v>0</v>
      </c>
      <c r="U107" s="209">
        <f>'Dati A'!$AG$146</f>
        <v>0</v>
      </c>
      <c r="V107" s="16">
        <f>'Dati A'!$AG$147</f>
        <v>0</v>
      </c>
      <c r="W107" s="16">
        <f>'Dati A'!$AG$148</f>
        <v>0</v>
      </c>
      <c r="X107" s="210">
        <f>'Dati A'!$AG$149</f>
        <v>0</v>
      </c>
      <c r="Y107" s="209">
        <f>'Dati A'!$AH$146</f>
        <v>0</v>
      </c>
      <c r="Z107" s="16">
        <f>'Dati A'!$AH$147</f>
        <v>0</v>
      </c>
      <c r="AA107" s="16">
        <f>'Dati A'!$AH$148</f>
        <v>0</v>
      </c>
      <c r="AB107" s="17">
        <f>'Dati A'!$AH$149</f>
        <v>0</v>
      </c>
    </row>
    <row r="108" spans="6:28" ht="12.75">
      <c r="F108" s="36" t="str">
        <f>'Dati part'!A11</f>
        <v>C</v>
      </c>
      <c r="G108" s="16" t="str">
        <f>'Dati part'!C11</f>
        <v>PAOLO SARONNI</v>
      </c>
      <c r="H108" s="210"/>
      <c r="I108" s="209">
        <f>'Dati A'!$AD$165</f>
        <v>0</v>
      </c>
      <c r="J108" s="16">
        <f>'Dati A'!$AD$166</f>
        <v>0</v>
      </c>
      <c r="K108" s="16">
        <f>'Dati A'!$AD$167</f>
        <v>0</v>
      </c>
      <c r="L108" s="210">
        <f>'Dati A'!$AD$168</f>
        <v>0</v>
      </c>
      <c r="M108" s="209">
        <f>'Dati A'!$AE$165</f>
        <v>1</v>
      </c>
      <c r="N108" s="16">
        <f>'Dati A'!$AE$166</f>
        <v>5</v>
      </c>
      <c r="O108" s="16">
        <f>'Dati A'!$AE$167</f>
        <v>3</v>
      </c>
      <c r="P108" s="210">
        <f>'Dati A'!$AE$168</f>
        <v>3</v>
      </c>
      <c r="Q108" s="209">
        <f>'Dati A'!$AF$165</f>
        <v>0</v>
      </c>
      <c r="R108" s="16">
        <f>'Dati A'!$AF$166</f>
        <v>0</v>
      </c>
      <c r="S108" s="16">
        <f>'Dati A'!$AF$167</f>
        <v>0</v>
      </c>
      <c r="T108" s="210">
        <f>'Dati A'!$AF$168</f>
        <v>0</v>
      </c>
      <c r="U108" s="209">
        <f>'Dati A'!$AG$165</f>
        <v>0</v>
      </c>
      <c r="V108" s="16">
        <f>'Dati A'!$AG$166</f>
        <v>0</v>
      </c>
      <c r="W108" s="16">
        <f>'Dati A'!$AG$167</f>
        <v>0</v>
      </c>
      <c r="X108" s="210">
        <f>'Dati A'!$AG$168</f>
        <v>0</v>
      </c>
      <c r="Y108" s="209">
        <f>'Dati A'!$AH$165</f>
        <v>0</v>
      </c>
      <c r="Z108" s="16">
        <f>'Dati A'!$AH$166</f>
        <v>0</v>
      </c>
      <c r="AA108" s="16">
        <f>'Dati A'!$AH$167</f>
        <v>0</v>
      </c>
      <c r="AB108" s="17">
        <f>'Dati A'!$AH$168</f>
        <v>0</v>
      </c>
    </row>
    <row r="109" spans="6:28" ht="12.75">
      <c r="F109" s="36">
        <f>'Dati part'!A12</f>
        <v>0</v>
      </c>
      <c r="G109" s="16">
        <f>'Dati part'!C12</f>
        <v>0</v>
      </c>
      <c r="H109" s="210"/>
      <c r="I109" s="209">
        <f>'Dati A'!$AD$184</f>
        <v>0</v>
      </c>
      <c r="J109" s="16">
        <f>'Dati A'!$AD$185</f>
        <v>0</v>
      </c>
      <c r="K109" s="16">
        <f>'Dati A'!$AD$186</f>
        <v>0</v>
      </c>
      <c r="L109" s="210">
        <f>'Dati A'!$AD$187</f>
        <v>0</v>
      </c>
      <c r="M109" s="209">
        <f>'Dati A'!$AE$184</f>
        <v>0</v>
      </c>
      <c r="N109" s="16">
        <f>'Dati A'!$AE$185</f>
        <v>0</v>
      </c>
      <c r="O109" s="16">
        <f>'Dati A'!$AE$186</f>
        <v>0</v>
      </c>
      <c r="P109" s="210">
        <f>'Dati A'!$AE$187</f>
        <v>0</v>
      </c>
      <c r="Q109" s="209">
        <f>'Dati A'!$AF$184</f>
        <v>0</v>
      </c>
      <c r="R109" s="16">
        <f>'Dati A'!$AF$185</f>
        <v>0</v>
      </c>
      <c r="S109" s="16">
        <f>'Dati A'!$AF$186</f>
        <v>0</v>
      </c>
      <c r="T109" s="210">
        <f>'Dati A'!$AF$187</f>
        <v>0</v>
      </c>
      <c r="U109" s="209">
        <f>'Dati A'!$AG$184</f>
        <v>0</v>
      </c>
      <c r="V109" s="16">
        <f>'Dati A'!$AG$185</f>
        <v>0</v>
      </c>
      <c r="W109" s="16">
        <f>'Dati A'!$AG$186</f>
        <v>0</v>
      </c>
      <c r="X109" s="210">
        <f>'Dati A'!$AG$187</f>
        <v>0</v>
      </c>
      <c r="Y109" s="209">
        <f>'Dati A'!$AH$184</f>
        <v>0</v>
      </c>
      <c r="Z109" s="16">
        <f>'Dati A'!$AH$185</f>
        <v>0</v>
      </c>
      <c r="AA109" s="16">
        <f>'Dati A'!$AH$186</f>
        <v>0</v>
      </c>
      <c r="AB109" s="17">
        <f>'Dati A'!$AH$187</f>
        <v>0</v>
      </c>
    </row>
    <row r="110" spans="6:28" ht="12.75">
      <c r="F110" s="36">
        <f>'Dati part'!A13</f>
        <v>0</v>
      </c>
      <c r="G110" s="16">
        <f>'Dati part'!C13</f>
        <v>0</v>
      </c>
      <c r="H110" s="210"/>
      <c r="I110" s="209">
        <f>'Dati A'!$AD$203</f>
        <v>0</v>
      </c>
      <c r="J110" s="16">
        <f>'Dati A'!$AD$204</f>
        <v>0</v>
      </c>
      <c r="K110" s="16">
        <f>'Dati A'!$AD$205</f>
        <v>0</v>
      </c>
      <c r="L110" s="210">
        <f>'Dati A'!$AD$206</f>
        <v>0</v>
      </c>
      <c r="M110" s="209">
        <f>'Dati A'!$AE$203</f>
        <v>0</v>
      </c>
      <c r="N110" s="16">
        <f>'Dati A'!$AE$204</f>
        <v>0</v>
      </c>
      <c r="O110" s="16">
        <f>'Dati A'!$AE$205</f>
        <v>0</v>
      </c>
      <c r="P110" s="210">
        <f>'Dati A'!$AE$206</f>
        <v>0</v>
      </c>
      <c r="Q110" s="209">
        <f>'Dati A'!$AF$203</f>
        <v>0</v>
      </c>
      <c r="R110" s="16">
        <f>'Dati A'!$AF$204</f>
        <v>0</v>
      </c>
      <c r="S110" s="16">
        <f>'Dati A'!$AF$205</f>
        <v>0</v>
      </c>
      <c r="T110" s="210">
        <f>'Dati A'!$AF$206</f>
        <v>0</v>
      </c>
      <c r="U110" s="209">
        <f>'Dati A'!$AG$203</f>
        <v>0</v>
      </c>
      <c r="V110" s="16">
        <f>'Dati A'!$AG$204</f>
        <v>0</v>
      </c>
      <c r="W110" s="16">
        <f>'Dati A'!$AG$205</f>
        <v>0</v>
      </c>
      <c r="X110" s="210">
        <f>'Dati A'!$AG$206</f>
        <v>0</v>
      </c>
      <c r="Y110" s="209">
        <f>'Dati A'!$AH$203</f>
        <v>0</v>
      </c>
      <c r="Z110" s="16">
        <f>'Dati A'!$AH$204</f>
        <v>0</v>
      </c>
      <c r="AA110" s="16">
        <f>'Dati A'!$AH$205</f>
        <v>0</v>
      </c>
      <c r="AB110" s="17">
        <f>'Dati A'!$AH$206</f>
        <v>0</v>
      </c>
    </row>
    <row r="111" spans="6:28" ht="13.5" thickBot="1">
      <c r="F111" s="45">
        <f>'Dati part'!A14</f>
        <v>0</v>
      </c>
      <c r="G111" s="22">
        <f>'Dati part'!C14</f>
        <v>0</v>
      </c>
      <c r="H111" s="214"/>
      <c r="I111" s="215">
        <f>'Dati A'!$AD$222</f>
        <v>0</v>
      </c>
      <c r="J111" s="22">
        <f>'Dati A'!$AD$223</f>
        <v>0</v>
      </c>
      <c r="K111" s="22">
        <f>'Dati A'!$AD$224</f>
        <v>0</v>
      </c>
      <c r="L111" s="214">
        <f>'Dati A'!$AD$225</f>
        <v>0</v>
      </c>
      <c r="M111" s="215">
        <f>'Dati A'!$AE$222</f>
        <v>0</v>
      </c>
      <c r="N111" s="22">
        <f>'Dati A'!$AE$223</f>
        <v>0</v>
      </c>
      <c r="O111" s="22">
        <f>'Dati A'!$AE$224</f>
        <v>0</v>
      </c>
      <c r="P111" s="214">
        <f>'Dati A'!$AE$225</f>
        <v>0</v>
      </c>
      <c r="Q111" s="215">
        <f>'Dati A'!$AF$222</f>
        <v>0</v>
      </c>
      <c r="R111" s="22">
        <f>'Dati A'!$AF$223</f>
        <v>0</v>
      </c>
      <c r="S111" s="22">
        <f>'Dati A'!$AF$224</f>
        <v>0</v>
      </c>
      <c r="T111" s="214">
        <f>'Dati A'!$AF$225</f>
        <v>0</v>
      </c>
      <c r="U111" s="215">
        <f>'Dati A'!$AG$222</f>
        <v>0</v>
      </c>
      <c r="V111" s="22">
        <f>'Dati A'!$AG$223</f>
        <v>0</v>
      </c>
      <c r="W111" s="22">
        <f>'Dati A'!$AG$224</f>
        <v>0</v>
      </c>
      <c r="X111" s="214">
        <f>'Dati A'!$AG$225</f>
        <v>0</v>
      </c>
      <c r="Y111" s="215">
        <f>'Dati A'!$AH$222</f>
        <v>0</v>
      </c>
      <c r="Z111" s="22">
        <f>'Dati A'!$AH$223</f>
        <v>0</v>
      </c>
      <c r="AA111" s="22">
        <f>'Dati A'!$AH$224</f>
        <v>0</v>
      </c>
      <c r="AB111" s="23">
        <f>'Dati A'!$AH$225</f>
        <v>0</v>
      </c>
    </row>
    <row r="112" ht="12.75">
      <c r="F112" s="47" t="s">
        <v>168</v>
      </c>
    </row>
    <row r="114" spans="9:28" ht="13.5" thickBot="1">
      <c r="I114" s="635">
        <v>1</v>
      </c>
      <c r="J114" s="635"/>
      <c r="K114" s="635"/>
      <c r="L114" s="635"/>
      <c r="M114" s="635">
        <v>2</v>
      </c>
      <c r="N114" s="635"/>
      <c r="O114" s="635"/>
      <c r="P114" s="635"/>
      <c r="Q114" s="635">
        <v>3</v>
      </c>
      <c r="R114" s="635"/>
      <c r="S114" s="635"/>
      <c r="T114" s="635"/>
      <c r="U114" s="635">
        <v>4</v>
      </c>
      <c r="V114" s="635"/>
      <c r="W114" s="635"/>
      <c r="X114" s="635"/>
      <c r="Y114" s="635">
        <v>5</v>
      </c>
      <c r="Z114" s="635"/>
      <c r="AA114" s="635"/>
      <c r="AB114" s="635"/>
    </row>
    <row r="115" spans="6:28" ht="12.75">
      <c r="F115" s="9"/>
      <c r="G115" s="11"/>
      <c r="H115" s="212"/>
      <c r="I115" s="631" t="s">
        <v>24</v>
      </c>
      <c r="J115" s="632"/>
      <c r="K115" s="632"/>
      <c r="L115" s="633"/>
      <c r="M115" s="631" t="s">
        <v>24</v>
      </c>
      <c r="N115" s="632"/>
      <c r="O115" s="632"/>
      <c r="P115" s="633"/>
      <c r="Q115" s="631" t="s">
        <v>24</v>
      </c>
      <c r="R115" s="632"/>
      <c r="S115" s="632"/>
      <c r="T115" s="633"/>
      <c r="U115" s="631" t="s">
        <v>24</v>
      </c>
      <c r="V115" s="632"/>
      <c r="W115" s="632"/>
      <c r="X115" s="633"/>
      <c r="Y115" s="631" t="s">
        <v>24</v>
      </c>
      <c r="Z115" s="632"/>
      <c r="AA115" s="632"/>
      <c r="AB115" s="634"/>
    </row>
    <row r="116" spans="6:28" ht="12.75">
      <c r="F116" s="14"/>
      <c r="G116" s="16"/>
      <c r="H116" s="210"/>
      <c r="I116" s="207" t="s">
        <v>118</v>
      </c>
      <c r="J116" s="48" t="s">
        <v>1</v>
      </c>
      <c r="K116" s="48" t="s">
        <v>2</v>
      </c>
      <c r="L116" s="208" t="s">
        <v>31</v>
      </c>
      <c r="M116" s="207" t="s">
        <v>118</v>
      </c>
      <c r="N116" s="48" t="s">
        <v>1</v>
      </c>
      <c r="O116" s="48" t="s">
        <v>2</v>
      </c>
      <c r="P116" s="208" t="s">
        <v>31</v>
      </c>
      <c r="Q116" s="207" t="s">
        <v>118</v>
      </c>
      <c r="R116" s="48" t="s">
        <v>1</v>
      </c>
      <c r="S116" s="48" t="s">
        <v>2</v>
      </c>
      <c r="T116" s="208" t="s">
        <v>31</v>
      </c>
      <c r="U116" s="207" t="s">
        <v>118</v>
      </c>
      <c r="V116" s="48" t="s">
        <v>1</v>
      </c>
      <c r="W116" s="48" t="s">
        <v>2</v>
      </c>
      <c r="X116" s="208" t="s">
        <v>31</v>
      </c>
      <c r="Y116" s="207" t="s">
        <v>118</v>
      </c>
      <c r="Z116" s="48" t="s">
        <v>1</v>
      </c>
      <c r="AA116" s="48" t="s">
        <v>2</v>
      </c>
      <c r="AB116" s="213" t="s">
        <v>31</v>
      </c>
    </row>
    <row r="117" spans="6:28" ht="12.75">
      <c r="F117" s="36" t="str">
        <f>'Dati part'!A3</f>
        <v>C</v>
      </c>
      <c r="G117" s="16" t="str">
        <f>'Dati part'!C3</f>
        <v>MARCO MAMELI</v>
      </c>
      <c r="H117" s="210"/>
      <c r="I117" s="209">
        <f>'Dati A'!$AD$17</f>
        <v>1</v>
      </c>
      <c r="J117" s="16">
        <f>'Dati A'!$AD$18</f>
        <v>1</v>
      </c>
      <c r="K117" s="16">
        <f>'Dati A'!$AD$19</f>
        <v>1</v>
      </c>
      <c r="L117" s="210">
        <f>'Dati A'!$AD$20</f>
        <v>1</v>
      </c>
      <c r="M117" s="209">
        <f>'Dati A'!$AE$17</f>
        <v>0</v>
      </c>
      <c r="N117" s="16">
        <f>'Dati A'!$AE$18</f>
        <v>0</v>
      </c>
      <c r="O117" s="16">
        <f>'Dati A'!$AE$19</f>
        <v>0</v>
      </c>
      <c r="P117" s="210">
        <f>'Dati A'!$AE$20</f>
        <v>0</v>
      </c>
      <c r="Q117" s="209">
        <f>'Dati A'!$AF$17</f>
        <v>0</v>
      </c>
      <c r="R117" s="16">
        <f>'Dati A'!$AF$18</f>
        <v>0</v>
      </c>
      <c r="S117" s="16">
        <f>'Dati A'!$AF$19</f>
        <v>2</v>
      </c>
      <c r="T117" s="210">
        <f>'Dati A'!$AF$20</f>
        <v>0</v>
      </c>
      <c r="U117" s="209">
        <f>'Dati A'!$AG$17</f>
        <v>0</v>
      </c>
      <c r="V117" s="16">
        <f>'Dati A'!$AG$18</f>
        <v>0</v>
      </c>
      <c r="W117" s="16">
        <f>'Dati A'!$AG$19</f>
        <v>0</v>
      </c>
      <c r="X117" s="210">
        <f>'Dati A'!$AG$20</f>
        <v>0</v>
      </c>
      <c r="Y117" s="209">
        <f>'Dati A'!$AH$17</f>
        <v>0</v>
      </c>
      <c r="Z117" s="16">
        <f>'Dati A'!$AH$18</f>
        <v>0</v>
      </c>
      <c r="AA117" s="16">
        <f>'Dati A'!$AH$19</f>
        <v>0</v>
      </c>
      <c r="AB117" s="17">
        <f>'Dati A'!$AH$20</f>
        <v>0</v>
      </c>
    </row>
    <row r="118" spans="6:28" ht="12.75">
      <c r="F118" s="36" t="str">
        <f>'Dati part'!A4</f>
        <v>P</v>
      </c>
      <c r="G118" s="16" t="str">
        <f>'Dati part'!C4</f>
        <v>MONICA BONORI</v>
      </c>
      <c r="H118" s="210"/>
      <c r="I118" s="209">
        <f>'Dati A'!$AD$36</f>
        <v>0</v>
      </c>
      <c r="J118" s="16">
        <f>'Dati A'!$AD$37</f>
        <v>1</v>
      </c>
      <c r="K118" s="16">
        <f>'Dati A'!$AD$38</f>
        <v>0</v>
      </c>
      <c r="L118" s="210">
        <f>'Dati A'!$AD$39</f>
        <v>0</v>
      </c>
      <c r="M118" s="209">
        <f>'Dati A'!$AE$36</f>
        <v>0</v>
      </c>
      <c r="N118" s="16">
        <f>'Dati A'!$AE$37</f>
        <v>0</v>
      </c>
      <c r="O118" s="16">
        <f>'Dati A'!$AE$38</f>
        <v>0</v>
      </c>
      <c r="P118" s="210">
        <f>'Dati A'!$AE$39</f>
        <v>1</v>
      </c>
      <c r="Q118" s="209">
        <f>'Dati A'!$AF$36</f>
        <v>0</v>
      </c>
      <c r="R118" s="16">
        <f>'Dati A'!$AF$37</f>
        <v>0</v>
      </c>
      <c r="S118" s="16">
        <f>'Dati A'!$AF$38</f>
        <v>0</v>
      </c>
      <c r="T118" s="210">
        <f>'Dati A'!$AF$39</f>
        <v>1</v>
      </c>
      <c r="U118" s="209">
        <f>'Dati A'!$AG$36</f>
        <v>0</v>
      </c>
      <c r="V118" s="16">
        <f>'Dati A'!$AG$37</f>
        <v>0</v>
      </c>
      <c r="W118" s="16">
        <f>'Dati A'!$AG$38</f>
        <v>0</v>
      </c>
      <c r="X118" s="210">
        <f>'Dati A'!$AG$39</f>
        <v>0</v>
      </c>
      <c r="Y118" s="209">
        <f>'Dati A'!$AH$36</f>
        <v>0</v>
      </c>
      <c r="Z118" s="16">
        <f>'Dati A'!$AH$37</f>
        <v>0</v>
      </c>
      <c r="AA118" s="16">
        <f>'Dati A'!$AH$38</f>
        <v>0</v>
      </c>
      <c r="AB118" s="17">
        <f>'Dati A'!$AH$39</f>
        <v>0</v>
      </c>
    </row>
    <row r="119" spans="6:28" ht="12.75">
      <c r="F119" s="36" t="str">
        <f>'Dati part'!A5</f>
        <v>S</v>
      </c>
      <c r="G119" s="16" t="str">
        <f>'Dati part'!C5</f>
        <v>CATERINA TREBISONDA</v>
      </c>
      <c r="H119" s="210"/>
      <c r="I119" s="209">
        <f>'Dati A'!$AD$55</f>
        <v>0</v>
      </c>
      <c r="J119" s="16">
        <f>'Dati A'!$AD$56</f>
        <v>3</v>
      </c>
      <c r="K119" s="16">
        <f>'Dati A'!$AD$57</f>
        <v>1</v>
      </c>
      <c r="L119" s="210">
        <f>'Dati A'!$AD$58</f>
        <v>0</v>
      </c>
      <c r="M119" s="209">
        <f>'Dati A'!$AE$55</f>
        <v>1</v>
      </c>
      <c r="N119" s="16">
        <f>'Dati A'!$AE$56</f>
        <v>2</v>
      </c>
      <c r="O119" s="16">
        <f>'Dati A'!$AE$57</f>
        <v>1</v>
      </c>
      <c r="P119" s="210">
        <f>'Dati A'!$AE$58</f>
        <v>0</v>
      </c>
      <c r="Q119" s="209">
        <f>'Dati A'!$AF$55</f>
        <v>0</v>
      </c>
      <c r="R119" s="16">
        <f>'Dati A'!$AF$56</f>
        <v>1</v>
      </c>
      <c r="S119" s="16">
        <f>'Dati A'!$AF$57</f>
        <v>1</v>
      </c>
      <c r="T119" s="210">
        <f>'Dati A'!$AF$58</f>
        <v>0</v>
      </c>
      <c r="U119" s="209">
        <f>'Dati A'!$AG$55</f>
        <v>0</v>
      </c>
      <c r="V119" s="16">
        <f>'Dati A'!$AG$56</f>
        <v>0</v>
      </c>
      <c r="W119" s="16">
        <f>'Dati A'!$AG$57</f>
        <v>0</v>
      </c>
      <c r="X119" s="210">
        <f>'Dati A'!$AG$58</f>
        <v>0</v>
      </c>
      <c r="Y119" s="209">
        <f>'Dati A'!$AH$55</f>
        <v>0</v>
      </c>
      <c r="Z119" s="16">
        <f>'Dati A'!$AH$56</f>
        <v>0</v>
      </c>
      <c r="AA119" s="16">
        <f>'Dati A'!$AH$57</f>
        <v>0</v>
      </c>
      <c r="AB119" s="17">
        <f>'Dati A'!$AH$58</f>
        <v>0</v>
      </c>
    </row>
    <row r="120" spans="6:28" ht="12.75">
      <c r="F120" s="36" t="str">
        <f>'Dati part'!A6</f>
        <v>C</v>
      </c>
      <c r="G120" s="16" t="str">
        <f>'Dati part'!C6</f>
        <v>GABRIELE SOLARO</v>
      </c>
      <c r="H120" s="210"/>
      <c r="I120" s="209">
        <f>'Dati A'!$AD$74</f>
        <v>0</v>
      </c>
      <c r="J120" s="16">
        <f>'Dati A'!$AD$75</f>
        <v>0</v>
      </c>
      <c r="K120" s="16">
        <f>'Dati A'!$AD$76</f>
        <v>0</v>
      </c>
      <c r="L120" s="210">
        <f>'Dati A'!$AD$77</f>
        <v>0</v>
      </c>
      <c r="M120" s="209">
        <f>'Dati A'!$AE$74</f>
        <v>0</v>
      </c>
      <c r="N120" s="16">
        <f>'Dati A'!$AE$75</f>
        <v>0</v>
      </c>
      <c r="O120" s="16">
        <f>'Dati A'!$AE$76</f>
        <v>0</v>
      </c>
      <c r="P120" s="210">
        <f>'Dati A'!$AE$77</f>
        <v>0</v>
      </c>
      <c r="Q120" s="209">
        <f>'Dati A'!$AF$74</f>
        <v>0</v>
      </c>
      <c r="R120" s="16">
        <f>'Dati A'!$AF$75</f>
        <v>0</v>
      </c>
      <c r="S120" s="16">
        <f>'Dati A'!$AF$76</f>
        <v>1</v>
      </c>
      <c r="T120" s="210">
        <f>'Dati A'!$AF$77</f>
        <v>0</v>
      </c>
      <c r="U120" s="209">
        <f>'Dati A'!$AG$74</f>
        <v>0</v>
      </c>
      <c r="V120" s="16">
        <f>'Dati A'!$AG$75</f>
        <v>0</v>
      </c>
      <c r="W120" s="16">
        <f>'Dati A'!$AG$76</f>
        <v>0</v>
      </c>
      <c r="X120" s="210">
        <f>'Dati A'!$AG$77</f>
        <v>0</v>
      </c>
      <c r="Y120" s="209">
        <f>'Dati A'!$AH$74</f>
        <v>0</v>
      </c>
      <c r="Z120" s="16">
        <f>'Dati A'!$AH$75</f>
        <v>0</v>
      </c>
      <c r="AA120" s="16">
        <f>'Dati A'!$AH$76</f>
        <v>0</v>
      </c>
      <c r="AB120" s="17">
        <f>'Dati A'!$AH$77</f>
        <v>0</v>
      </c>
    </row>
    <row r="121" spans="6:28" ht="12.75">
      <c r="F121" s="36" t="str">
        <f>'Dati part'!A7</f>
        <v>S</v>
      </c>
      <c r="G121" s="16" t="str">
        <f>'Dati part'!C7</f>
        <v>SILVIA STEFANINI</v>
      </c>
      <c r="H121" s="210"/>
      <c r="I121" s="209">
        <f>'Dati A'!$AD$93</f>
        <v>0</v>
      </c>
      <c r="J121" s="16">
        <f>'Dati A'!$AD$94</f>
        <v>2</v>
      </c>
      <c r="K121" s="16">
        <f>'Dati A'!$AD$95</f>
        <v>3</v>
      </c>
      <c r="L121" s="210">
        <f>'Dati A'!$AD$96</f>
        <v>0</v>
      </c>
      <c r="M121" s="209">
        <f>'Dati A'!$AE$93</f>
        <v>2</v>
      </c>
      <c r="N121" s="16">
        <f>'Dati A'!$AE$94</f>
        <v>2</v>
      </c>
      <c r="O121" s="16">
        <f>'Dati A'!$AE$95</f>
        <v>2</v>
      </c>
      <c r="P121" s="210">
        <f>'Dati A'!$AE$96</f>
        <v>0</v>
      </c>
      <c r="Q121" s="209">
        <f>'Dati A'!$AF$93</f>
        <v>0</v>
      </c>
      <c r="R121" s="16">
        <f>'Dati A'!$AF$94</f>
        <v>0</v>
      </c>
      <c r="S121" s="16">
        <f>'Dati A'!$AF$95</f>
        <v>2</v>
      </c>
      <c r="T121" s="210">
        <f>'Dati A'!$AF$96</f>
        <v>0</v>
      </c>
      <c r="U121" s="209">
        <f>'Dati A'!$AG$93</f>
        <v>0</v>
      </c>
      <c r="V121" s="16">
        <f>'Dati A'!$AG$94</f>
        <v>0</v>
      </c>
      <c r="W121" s="16">
        <f>'Dati A'!$AG$95</f>
        <v>0</v>
      </c>
      <c r="X121" s="210">
        <f>'Dati A'!$AG$96</f>
        <v>0</v>
      </c>
      <c r="Y121" s="209">
        <f>'Dati A'!$AH$93</f>
        <v>0</v>
      </c>
      <c r="Z121" s="16">
        <f>'Dati A'!$AH$94</f>
        <v>0</v>
      </c>
      <c r="AA121" s="16">
        <f>'Dati A'!$AH$95</f>
        <v>0</v>
      </c>
      <c r="AB121" s="17">
        <f>'Dati A'!$AH$96</f>
        <v>0</v>
      </c>
    </row>
    <row r="122" spans="6:28" ht="12.75">
      <c r="F122" s="36" t="str">
        <f>'Dati part'!A8</f>
        <v>P</v>
      </c>
      <c r="G122" s="16" t="str">
        <f>'Dati part'!C8</f>
        <v>PIERPAOLO CAMMELLI</v>
      </c>
      <c r="H122" s="210"/>
      <c r="I122" s="209">
        <f>'Dati A'!$AD$112</f>
        <v>0</v>
      </c>
      <c r="J122" s="16">
        <f>'Dati A'!$AD$113</f>
        <v>3</v>
      </c>
      <c r="K122" s="16">
        <f>'Dati A'!$AD$114</f>
        <v>1</v>
      </c>
      <c r="L122" s="210">
        <f>'Dati A'!$AD$115</f>
        <v>0</v>
      </c>
      <c r="M122" s="209">
        <f>'Dati A'!$AE$112</f>
        <v>1</v>
      </c>
      <c r="N122" s="16">
        <f>'Dati A'!$AE$113</f>
        <v>0</v>
      </c>
      <c r="O122" s="16">
        <f>'Dati A'!$AE$114</f>
        <v>0</v>
      </c>
      <c r="P122" s="210">
        <f>'Dati A'!$AE$115</f>
        <v>1</v>
      </c>
      <c r="Q122" s="209">
        <f>'Dati A'!$AF$112</f>
        <v>0</v>
      </c>
      <c r="R122" s="16">
        <f>'Dati A'!$AF$113</f>
        <v>0</v>
      </c>
      <c r="S122" s="16">
        <f>'Dati A'!$AF$114</f>
        <v>0</v>
      </c>
      <c r="T122" s="210">
        <f>'Dati A'!$AF$115</f>
        <v>0</v>
      </c>
      <c r="U122" s="209">
        <f>'Dati A'!$AG$112</f>
        <v>0</v>
      </c>
      <c r="V122" s="16">
        <f>'Dati A'!$AG$113</f>
        <v>0</v>
      </c>
      <c r="W122" s="16">
        <f>'Dati A'!$AG$114</f>
        <v>0</v>
      </c>
      <c r="X122" s="210">
        <f>'Dati A'!$AG$115</f>
        <v>0</v>
      </c>
      <c r="Y122" s="209">
        <f>'Dati A'!$AH$112</f>
        <v>0</v>
      </c>
      <c r="Z122" s="16">
        <f>'Dati A'!$AH$113</f>
        <v>0</v>
      </c>
      <c r="AA122" s="16">
        <f>'Dati A'!$AH$114</f>
        <v>0</v>
      </c>
      <c r="AB122" s="17">
        <f>'Dati A'!$AH$115</f>
        <v>0</v>
      </c>
    </row>
    <row r="123" spans="6:28" ht="12.75">
      <c r="F123" s="36" t="str">
        <f>'Dati part'!A9</f>
        <v>P</v>
      </c>
      <c r="G123" s="16" t="str">
        <f>'Dati part'!C9</f>
        <v>DAVIDE BARBIERI</v>
      </c>
      <c r="H123" s="210"/>
      <c r="I123" s="209">
        <f>'Dati A'!$AD$131</f>
        <v>0</v>
      </c>
      <c r="J123" s="16">
        <f>'Dati A'!$AD$132</f>
        <v>0</v>
      </c>
      <c r="K123" s="16">
        <f>'Dati A'!$AD$133</f>
        <v>0</v>
      </c>
      <c r="L123" s="210">
        <f>'Dati A'!$AD$134</f>
        <v>0</v>
      </c>
      <c r="M123" s="209">
        <f>'Dati A'!$AE$131</f>
        <v>0</v>
      </c>
      <c r="N123" s="16">
        <f>'Dati A'!$AE$132</f>
        <v>0</v>
      </c>
      <c r="O123" s="16">
        <f>'Dati A'!$AE$133</f>
        <v>0</v>
      </c>
      <c r="P123" s="210">
        <f>'Dati A'!$AE$134</f>
        <v>0</v>
      </c>
      <c r="Q123" s="209">
        <f>'Dati A'!$AF$131</f>
        <v>1</v>
      </c>
      <c r="R123" s="16">
        <f>'Dati A'!$AF$132</f>
        <v>1</v>
      </c>
      <c r="S123" s="16">
        <f>'Dati A'!$AF$133</f>
        <v>0</v>
      </c>
      <c r="T123" s="210">
        <f>'Dati A'!$AF$134</f>
        <v>0</v>
      </c>
      <c r="U123" s="209">
        <f>'Dati A'!$AG$131</f>
        <v>0</v>
      </c>
      <c r="V123" s="16">
        <f>'Dati A'!$AG$132</f>
        <v>0</v>
      </c>
      <c r="W123" s="16">
        <f>'Dati A'!$AG$133</f>
        <v>0</v>
      </c>
      <c r="X123" s="210">
        <f>'Dati A'!$AG$134</f>
        <v>0</v>
      </c>
      <c r="Y123" s="209">
        <f>'Dati A'!$AH$131</f>
        <v>0</v>
      </c>
      <c r="Z123" s="16">
        <f>'Dati A'!$AH$132</f>
        <v>0</v>
      </c>
      <c r="AA123" s="16">
        <f>'Dati A'!$AH$133</f>
        <v>0</v>
      </c>
      <c r="AB123" s="17">
        <f>'Dati A'!$AH$134</f>
        <v>0</v>
      </c>
    </row>
    <row r="124" spans="6:28" ht="12.75">
      <c r="F124" s="36" t="str">
        <f>'Dati part'!A10</f>
        <v>C</v>
      </c>
      <c r="G124" s="16" t="str">
        <f>'Dati part'!C10</f>
        <v>GIANMARCO PULGA</v>
      </c>
      <c r="H124" s="210"/>
      <c r="I124" s="209">
        <f>'Dati A'!$AD$150</f>
        <v>0</v>
      </c>
      <c r="J124" s="16">
        <f>'Dati A'!$AD$151</f>
        <v>2</v>
      </c>
      <c r="K124" s="16">
        <f>'Dati A'!$AD$152</f>
        <v>2</v>
      </c>
      <c r="L124" s="210">
        <f>'Dati A'!$AD$153</f>
        <v>2</v>
      </c>
      <c r="M124" s="209">
        <f>'Dati A'!$AE$150</f>
        <v>0</v>
      </c>
      <c r="N124" s="16">
        <f>'Dati A'!$AE$151</f>
        <v>0</v>
      </c>
      <c r="O124" s="16">
        <f>'Dati A'!$AE$152</f>
        <v>2</v>
      </c>
      <c r="P124" s="210">
        <f>'Dati A'!$AE$153</f>
        <v>2</v>
      </c>
      <c r="Q124" s="209">
        <f>'Dati A'!$AF$150</f>
        <v>0</v>
      </c>
      <c r="R124" s="16">
        <f>'Dati A'!$AF$151</f>
        <v>0</v>
      </c>
      <c r="S124" s="16">
        <f>'Dati A'!$AF$152</f>
        <v>0</v>
      </c>
      <c r="T124" s="210">
        <f>'Dati A'!$AF$153</f>
        <v>0</v>
      </c>
      <c r="U124" s="209">
        <f>'Dati A'!$AG$150</f>
        <v>0</v>
      </c>
      <c r="V124" s="16">
        <f>'Dati A'!$AG$151</f>
        <v>0</v>
      </c>
      <c r="W124" s="16">
        <f>'Dati A'!$AG$152</f>
        <v>0</v>
      </c>
      <c r="X124" s="210">
        <f>'Dati A'!$AG$153</f>
        <v>0</v>
      </c>
      <c r="Y124" s="209">
        <f>'Dati A'!$AH$150</f>
        <v>0</v>
      </c>
      <c r="Z124" s="16">
        <f>'Dati A'!$AH$151</f>
        <v>0</v>
      </c>
      <c r="AA124" s="16">
        <f>'Dati A'!$AH$152</f>
        <v>0</v>
      </c>
      <c r="AB124" s="17">
        <f>'Dati A'!$AH$153</f>
        <v>0</v>
      </c>
    </row>
    <row r="125" spans="6:28" ht="12.75">
      <c r="F125" s="36" t="str">
        <f>'Dati part'!A11</f>
        <v>C</v>
      </c>
      <c r="G125" s="16" t="str">
        <f>'Dati part'!C11</f>
        <v>PAOLO SARONNI</v>
      </c>
      <c r="H125" s="210"/>
      <c r="I125" s="209">
        <f>'Dati A'!$AD$169</f>
        <v>0</v>
      </c>
      <c r="J125" s="16">
        <f>'Dati A'!$AD$170</f>
        <v>0</v>
      </c>
      <c r="K125" s="16">
        <f>'Dati A'!$AD$171</f>
        <v>0</v>
      </c>
      <c r="L125" s="210">
        <f>'Dati A'!$AD$172</f>
        <v>0</v>
      </c>
      <c r="M125" s="209">
        <f>'Dati A'!$AE$169</f>
        <v>0</v>
      </c>
      <c r="N125" s="16">
        <f>'Dati A'!$AE$170</f>
        <v>1</v>
      </c>
      <c r="O125" s="16">
        <f>'Dati A'!$AE$171</f>
        <v>1</v>
      </c>
      <c r="P125" s="210">
        <f>'Dati A'!$AE$172</f>
        <v>1</v>
      </c>
      <c r="Q125" s="209">
        <f>'Dati A'!$AF$169</f>
        <v>0</v>
      </c>
      <c r="R125" s="16">
        <f>'Dati A'!$AF$170</f>
        <v>0</v>
      </c>
      <c r="S125" s="16">
        <f>'Dati A'!$AF$171</f>
        <v>0</v>
      </c>
      <c r="T125" s="210">
        <f>'Dati A'!$AF$172</f>
        <v>0</v>
      </c>
      <c r="U125" s="209">
        <f>'Dati A'!$AG$169</f>
        <v>0</v>
      </c>
      <c r="V125" s="16">
        <f>'Dati A'!$AG$170</f>
        <v>0</v>
      </c>
      <c r="W125" s="16">
        <f>'Dati A'!$AG$171</f>
        <v>0</v>
      </c>
      <c r="X125" s="210">
        <f>'Dati A'!$AG$172</f>
        <v>0</v>
      </c>
      <c r="Y125" s="209">
        <f>'Dati A'!$AH$169</f>
        <v>0</v>
      </c>
      <c r="Z125" s="16">
        <f>'Dati A'!$AH$170</f>
        <v>0</v>
      </c>
      <c r="AA125" s="16">
        <f>'Dati A'!$AH$171</f>
        <v>0</v>
      </c>
      <c r="AB125" s="17">
        <f>'Dati A'!$AH$172</f>
        <v>0</v>
      </c>
    </row>
    <row r="126" spans="6:28" ht="12.75">
      <c r="F126" s="36">
        <f>'Dati part'!A12</f>
        <v>0</v>
      </c>
      <c r="G126" s="16">
        <f>'Dati part'!C12</f>
        <v>0</v>
      </c>
      <c r="H126" s="210"/>
      <c r="I126" s="209">
        <f>'Dati A'!$AD$188</f>
        <v>0</v>
      </c>
      <c r="J126" s="16">
        <f>'Dati A'!$AD$189</f>
        <v>0</v>
      </c>
      <c r="K126" s="16">
        <f>'Dati A'!$AD$190</f>
        <v>0</v>
      </c>
      <c r="L126" s="210">
        <f>'Dati A'!$AD$191</f>
        <v>0</v>
      </c>
      <c r="M126" s="209">
        <f>'Dati A'!$AE$188</f>
        <v>0</v>
      </c>
      <c r="N126" s="16">
        <f>'Dati A'!$AE$189</f>
        <v>0</v>
      </c>
      <c r="O126" s="16">
        <f>'Dati A'!$AE$190</f>
        <v>0</v>
      </c>
      <c r="P126" s="210">
        <f>'Dati A'!$AE$191</f>
        <v>0</v>
      </c>
      <c r="Q126" s="209">
        <f>'Dati A'!$AF$188</f>
        <v>0</v>
      </c>
      <c r="R126" s="16">
        <f>'Dati A'!$AF$189</f>
        <v>0</v>
      </c>
      <c r="S126" s="16">
        <f>'Dati A'!$AF$190</f>
        <v>0</v>
      </c>
      <c r="T126" s="210">
        <f>'Dati A'!$AF$191</f>
        <v>0</v>
      </c>
      <c r="U126" s="209">
        <f>'Dati A'!$AG$188</f>
        <v>0</v>
      </c>
      <c r="V126" s="16">
        <f>'Dati A'!$AG$189</f>
        <v>0</v>
      </c>
      <c r="W126" s="16">
        <f>'Dati A'!$AG$190</f>
        <v>0</v>
      </c>
      <c r="X126" s="210">
        <f>'Dati A'!$AG$191</f>
        <v>0</v>
      </c>
      <c r="Y126" s="209">
        <f>'Dati A'!$AH$188</f>
        <v>0</v>
      </c>
      <c r="Z126" s="16">
        <f>'Dati A'!$AH$189</f>
        <v>0</v>
      </c>
      <c r="AA126" s="16">
        <f>'Dati A'!$AH$190</f>
        <v>0</v>
      </c>
      <c r="AB126" s="17">
        <f>'Dati A'!$AH$191</f>
        <v>0</v>
      </c>
    </row>
    <row r="127" spans="6:28" ht="12.75">
      <c r="F127" s="36">
        <f>'Dati part'!A13</f>
        <v>0</v>
      </c>
      <c r="G127" s="16">
        <f>'Dati part'!C13</f>
        <v>0</v>
      </c>
      <c r="H127" s="210"/>
      <c r="I127" s="209">
        <f>'Dati A'!$AD$207</f>
        <v>0</v>
      </c>
      <c r="J127" s="16">
        <f>'Dati A'!$AD$208</f>
        <v>0</v>
      </c>
      <c r="K127" s="16">
        <f>'Dati A'!$AD$209</f>
        <v>0</v>
      </c>
      <c r="L127" s="210">
        <f>'Dati A'!$AD$210</f>
        <v>0</v>
      </c>
      <c r="M127" s="209">
        <f>'Dati A'!$AE$207</f>
        <v>0</v>
      </c>
      <c r="N127" s="16">
        <f>'Dati A'!$AE$208</f>
        <v>0</v>
      </c>
      <c r="O127" s="16">
        <f>'Dati A'!$AE$209</f>
        <v>0</v>
      </c>
      <c r="P127" s="210">
        <f>'Dati A'!$AE$210</f>
        <v>0</v>
      </c>
      <c r="Q127" s="209">
        <f>'Dati A'!$AF$207</f>
        <v>0</v>
      </c>
      <c r="R127" s="16">
        <f>'Dati A'!$AF$208</f>
        <v>0</v>
      </c>
      <c r="S127" s="16">
        <f>'Dati A'!$AF$209</f>
        <v>0</v>
      </c>
      <c r="T127" s="210">
        <f>'Dati A'!$AF$210</f>
        <v>0</v>
      </c>
      <c r="U127" s="209">
        <f>'Dati A'!$AG$207</f>
        <v>0</v>
      </c>
      <c r="V127" s="16">
        <f>'Dati A'!$AG$208</f>
        <v>0</v>
      </c>
      <c r="W127" s="16">
        <f>'Dati A'!$AG$209</f>
        <v>0</v>
      </c>
      <c r="X127" s="210">
        <f>'Dati A'!$AG$210</f>
        <v>0</v>
      </c>
      <c r="Y127" s="209">
        <f>'Dati A'!$AH$207</f>
        <v>0</v>
      </c>
      <c r="Z127" s="16">
        <f>'Dati A'!$AH$208</f>
        <v>0</v>
      </c>
      <c r="AA127" s="16">
        <f>'Dati A'!$AH$209</f>
        <v>0</v>
      </c>
      <c r="AB127" s="17">
        <f>'Dati A'!$AH$210</f>
        <v>0</v>
      </c>
    </row>
    <row r="128" spans="6:28" ht="13.5" thickBot="1">
      <c r="F128" s="45">
        <f>'Dati part'!A14</f>
        <v>0</v>
      </c>
      <c r="G128" s="22">
        <f>'Dati part'!C14</f>
        <v>0</v>
      </c>
      <c r="H128" s="214"/>
      <c r="I128" s="215">
        <f>'Dati A'!$AD$226</f>
        <v>0</v>
      </c>
      <c r="J128" s="22">
        <f>'Dati A'!$AD$227</f>
        <v>0</v>
      </c>
      <c r="K128" s="22">
        <f>'Dati A'!$AD$228</f>
        <v>0</v>
      </c>
      <c r="L128" s="214">
        <f>'Dati A'!$AD$229</f>
        <v>0</v>
      </c>
      <c r="M128" s="215">
        <f>'Dati A'!$AE$226</f>
        <v>0</v>
      </c>
      <c r="N128" s="22">
        <f>'Dati A'!$AE$227</f>
        <v>0</v>
      </c>
      <c r="O128" s="22">
        <f>'Dati A'!$AE$228</f>
        <v>0</v>
      </c>
      <c r="P128" s="214">
        <f>'Dati A'!$AE$229</f>
        <v>0</v>
      </c>
      <c r="Q128" s="215">
        <f>'Dati A'!$AF$226</f>
        <v>0</v>
      </c>
      <c r="R128" s="22">
        <f>'Dati A'!$AF$227</f>
        <v>0</v>
      </c>
      <c r="S128" s="22">
        <f>'Dati A'!$AF$228</f>
        <v>0</v>
      </c>
      <c r="T128" s="214">
        <f>'Dati A'!$AF$229</f>
        <v>0</v>
      </c>
      <c r="U128" s="215">
        <f>'Dati A'!$AG$226</f>
        <v>0</v>
      </c>
      <c r="V128" s="22">
        <f>'Dati A'!$AG$227</f>
        <v>0</v>
      </c>
      <c r="W128" s="22">
        <f>'Dati A'!$AG$228</f>
        <v>0</v>
      </c>
      <c r="X128" s="214">
        <f>'Dati A'!$AG$229</f>
        <v>0</v>
      </c>
      <c r="Y128" s="215">
        <f>'Dati A'!$AH$226</f>
        <v>0</v>
      </c>
      <c r="Z128" s="22">
        <f>'Dati A'!$AH$227</f>
        <v>0</v>
      </c>
      <c r="AA128" s="22">
        <f>'Dati A'!$AH$228</f>
        <v>0</v>
      </c>
      <c r="AB128" s="23">
        <f>'Dati A'!$AH$229</f>
        <v>0</v>
      </c>
    </row>
    <row r="129" ht="12.75">
      <c r="F129" s="47" t="s">
        <v>167</v>
      </c>
    </row>
    <row r="131" spans="9:28" ht="13.5" thickBot="1">
      <c r="I131" s="630">
        <v>1</v>
      </c>
      <c r="J131" s="630"/>
      <c r="K131" s="630"/>
      <c r="L131" s="630"/>
      <c r="M131" s="630">
        <v>2</v>
      </c>
      <c r="N131" s="630"/>
      <c r="O131" s="630"/>
      <c r="P131" s="630"/>
      <c r="Q131" s="630">
        <v>3</v>
      </c>
      <c r="R131" s="630"/>
      <c r="S131" s="630"/>
      <c r="T131" s="630"/>
      <c r="U131" s="630">
        <v>4</v>
      </c>
      <c r="V131" s="630"/>
      <c r="W131" s="630"/>
      <c r="X131" s="630"/>
      <c r="Y131" s="630">
        <v>5</v>
      </c>
      <c r="Z131" s="630"/>
      <c r="AA131" s="630"/>
      <c r="AB131" s="630"/>
    </row>
    <row r="132" spans="6:28" ht="12.75">
      <c r="F132" s="9"/>
      <c r="G132" s="11"/>
      <c r="H132" s="212"/>
      <c r="I132" s="631" t="s">
        <v>113</v>
      </c>
      <c r="J132" s="632"/>
      <c r="K132" s="632"/>
      <c r="L132" s="633"/>
      <c r="M132" s="631" t="s">
        <v>113</v>
      </c>
      <c r="N132" s="632"/>
      <c r="O132" s="632"/>
      <c r="P132" s="633"/>
      <c r="Q132" s="631" t="s">
        <v>113</v>
      </c>
      <c r="R132" s="632"/>
      <c r="S132" s="632"/>
      <c r="T132" s="633"/>
      <c r="U132" s="631" t="s">
        <v>113</v>
      </c>
      <c r="V132" s="632"/>
      <c r="W132" s="632"/>
      <c r="X132" s="633"/>
      <c r="Y132" s="631" t="s">
        <v>113</v>
      </c>
      <c r="Z132" s="632"/>
      <c r="AA132" s="632"/>
      <c r="AB132" s="634"/>
    </row>
    <row r="133" spans="6:28" ht="12.75">
      <c r="F133" s="14"/>
      <c r="G133" s="16"/>
      <c r="H133" s="210"/>
      <c r="I133" s="207" t="s">
        <v>118</v>
      </c>
      <c r="J133" s="48" t="s">
        <v>1</v>
      </c>
      <c r="K133" s="48" t="s">
        <v>2</v>
      </c>
      <c r="L133" s="208" t="s">
        <v>31</v>
      </c>
      <c r="M133" s="207" t="s">
        <v>118</v>
      </c>
      <c r="N133" s="48" t="s">
        <v>1</v>
      </c>
      <c r="O133" s="48" t="s">
        <v>2</v>
      </c>
      <c r="P133" s="208" t="s">
        <v>31</v>
      </c>
      <c r="Q133" s="207" t="s">
        <v>118</v>
      </c>
      <c r="R133" s="48" t="s">
        <v>1</v>
      </c>
      <c r="S133" s="48" t="s">
        <v>2</v>
      </c>
      <c r="T133" s="208" t="s">
        <v>31</v>
      </c>
      <c r="U133" s="207" t="s">
        <v>118</v>
      </c>
      <c r="V133" s="48" t="s">
        <v>1</v>
      </c>
      <c r="W133" s="48" t="s">
        <v>2</v>
      </c>
      <c r="X133" s="208" t="s">
        <v>31</v>
      </c>
      <c r="Y133" s="207" t="s">
        <v>118</v>
      </c>
      <c r="Z133" s="48" t="s">
        <v>1</v>
      </c>
      <c r="AA133" s="48" t="s">
        <v>2</v>
      </c>
      <c r="AB133" s="213" t="s">
        <v>31</v>
      </c>
    </row>
    <row r="134" spans="6:28" ht="12.75">
      <c r="F134" s="36" t="str">
        <f>'Dati part'!A3</f>
        <v>C</v>
      </c>
      <c r="G134" s="16" t="str">
        <f>'Dati part'!C3</f>
        <v>MARCO MAMELI</v>
      </c>
      <c r="H134" s="210"/>
      <c r="I134" s="209">
        <f>'Dati A'!$AD$21</f>
        <v>2</v>
      </c>
      <c r="L134" s="210">
        <f>'Dati A'!$AD$22</f>
        <v>0</v>
      </c>
      <c r="M134" s="209">
        <f>'Dati A'!$AE$21</f>
        <v>0</v>
      </c>
      <c r="P134" s="210">
        <f>'Dati A'!$AE$22</f>
        <v>0</v>
      </c>
      <c r="Q134" s="209">
        <f>'Dati A'!$AF$21</f>
        <v>0</v>
      </c>
      <c r="T134" s="210">
        <f>'Dati A'!$AF$22</f>
        <v>1</v>
      </c>
      <c r="U134" s="209">
        <f>'Dati A'!$AG$21</f>
        <v>0</v>
      </c>
      <c r="X134" s="210">
        <f>'Dati A'!$AG$22</f>
        <v>0</v>
      </c>
      <c r="Y134" s="209">
        <f>'Dati A'!$AH$21</f>
        <v>0</v>
      </c>
      <c r="AB134" s="17">
        <f>'Dati A'!$AH$22</f>
        <v>0</v>
      </c>
    </row>
    <row r="135" spans="6:28" ht="12.75">
      <c r="F135" s="36" t="str">
        <f>'Dati part'!A4</f>
        <v>P</v>
      </c>
      <c r="G135" s="16" t="str">
        <f>'Dati part'!C4</f>
        <v>MONICA BONORI</v>
      </c>
      <c r="H135" s="210"/>
      <c r="I135" s="209">
        <f>'Dati A'!$AD$40</f>
        <v>0</v>
      </c>
      <c r="L135" s="210">
        <f>'Dati A'!$AD$41</f>
        <v>0</v>
      </c>
      <c r="M135" s="209">
        <f>'Dati A'!$AE$40</f>
        <v>0</v>
      </c>
      <c r="P135" s="210">
        <f>'Dati A'!$AE$41</f>
        <v>0</v>
      </c>
      <c r="Q135" s="209">
        <f>'Dati A'!$AF$40</f>
        <v>0</v>
      </c>
      <c r="T135" s="210">
        <f>'Dati A'!$AF$41</f>
        <v>0</v>
      </c>
      <c r="U135" s="209">
        <f>'Dati A'!$AG$40</f>
        <v>0</v>
      </c>
      <c r="X135" s="210">
        <f>'Dati A'!$AG$41</f>
        <v>0</v>
      </c>
      <c r="Y135" s="209">
        <f>'Dati A'!$AH$40</f>
        <v>0</v>
      </c>
      <c r="AB135" s="17">
        <f>'Dati A'!$AH$41</f>
        <v>0</v>
      </c>
    </row>
    <row r="136" spans="6:28" ht="12.75">
      <c r="F136" s="36" t="str">
        <f>'Dati part'!A5</f>
        <v>S</v>
      </c>
      <c r="G136" s="16" t="str">
        <f>'Dati part'!C5</f>
        <v>CATERINA TREBISONDA</v>
      </c>
      <c r="H136" s="210"/>
      <c r="I136" s="209">
        <f>'Dati A'!$AD$59</f>
        <v>0</v>
      </c>
      <c r="L136" s="210">
        <f>'Dati A'!$AD$60</f>
        <v>0</v>
      </c>
      <c r="M136" s="209">
        <f>'Dati A'!$AE$59</f>
        <v>0</v>
      </c>
      <c r="P136" s="210">
        <f>'Dati A'!$AE$60</f>
        <v>0</v>
      </c>
      <c r="Q136" s="209">
        <f>'Dati A'!$AF$59</f>
        <v>0</v>
      </c>
      <c r="T136" s="210">
        <f>'Dati A'!$AF$60</f>
        <v>0</v>
      </c>
      <c r="U136" s="209">
        <f>'Dati A'!$AG$59</f>
        <v>0</v>
      </c>
      <c r="X136" s="210">
        <f>'Dati A'!$AG$60</f>
        <v>0</v>
      </c>
      <c r="Y136" s="209">
        <f>'Dati A'!$AH$59</f>
        <v>0</v>
      </c>
      <c r="AB136" s="17">
        <f>'Dati A'!$AH$60</f>
        <v>0</v>
      </c>
    </row>
    <row r="137" spans="6:28" ht="12.75">
      <c r="F137" s="36" t="str">
        <f>'Dati part'!A6</f>
        <v>C</v>
      </c>
      <c r="G137" s="16" t="str">
        <f>'Dati part'!C6</f>
        <v>GABRIELE SOLARO</v>
      </c>
      <c r="H137" s="210"/>
      <c r="I137" s="209">
        <f>'Dati A'!$AD$78</f>
        <v>0</v>
      </c>
      <c r="L137" s="210">
        <f>'Dati A'!$AD$79</f>
        <v>0</v>
      </c>
      <c r="M137" s="209">
        <f>'Dati A'!$AE$78</f>
        <v>0</v>
      </c>
      <c r="P137" s="210">
        <f>'Dati A'!$AE$79</f>
        <v>0</v>
      </c>
      <c r="Q137" s="209">
        <f>'Dati A'!$AF$78</f>
        <v>0</v>
      </c>
      <c r="T137" s="210">
        <f>'Dati A'!$AF$79</f>
        <v>0</v>
      </c>
      <c r="U137" s="209">
        <f>'Dati A'!$AG$78</f>
        <v>0</v>
      </c>
      <c r="X137" s="210">
        <f>'Dati A'!$AG$79</f>
        <v>0</v>
      </c>
      <c r="Y137" s="209">
        <f>'Dati A'!$AH$78</f>
        <v>0</v>
      </c>
      <c r="AB137" s="17">
        <f>'Dati A'!$AH$79</f>
        <v>0</v>
      </c>
    </row>
    <row r="138" spans="6:28" ht="12.75">
      <c r="F138" s="36" t="str">
        <f>'Dati part'!A7</f>
        <v>S</v>
      </c>
      <c r="G138" s="16" t="str">
        <f>'Dati part'!C7</f>
        <v>SILVIA STEFANINI</v>
      </c>
      <c r="H138" s="210"/>
      <c r="I138" s="209">
        <f>'Dati A'!$AD$97</f>
        <v>0</v>
      </c>
      <c r="L138" s="210">
        <f>'Dati A'!$AD$98</f>
        <v>0</v>
      </c>
      <c r="M138" s="209">
        <f>'Dati A'!$AE$97</f>
        <v>0</v>
      </c>
      <c r="P138" s="210">
        <f>'Dati A'!$AE$98</f>
        <v>0</v>
      </c>
      <c r="Q138" s="209">
        <f>'Dati A'!$AF$97</f>
        <v>0</v>
      </c>
      <c r="T138" s="210">
        <f>'Dati A'!$AF$98</f>
        <v>0</v>
      </c>
      <c r="U138" s="209">
        <f>'Dati A'!$AG$97</f>
        <v>0</v>
      </c>
      <c r="X138" s="210">
        <f>'Dati A'!$AG$98</f>
        <v>0</v>
      </c>
      <c r="Y138" s="209">
        <f>'Dati A'!$AH$97</f>
        <v>0</v>
      </c>
      <c r="AB138" s="17">
        <f>'Dati A'!$AH$98</f>
        <v>0</v>
      </c>
    </row>
    <row r="139" spans="6:28" ht="12.75">
      <c r="F139" s="36" t="str">
        <f>'Dati part'!A8</f>
        <v>P</v>
      </c>
      <c r="G139" s="16" t="str">
        <f>'Dati part'!C8</f>
        <v>PIERPAOLO CAMMELLI</v>
      </c>
      <c r="H139" s="210"/>
      <c r="I139" s="209">
        <f>'Dati A'!$AD$116</f>
        <v>1</v>
      </c>
      <c r="L139" s="210">
        <f>'Dati A'!$AD$117</f>
        <v>0</v>
      </c>
      <c r="M139" s="209">
        <f>'Dati A'!$AE$116</f>
        <v>0</v>
      </c>
      <c r="P139" s="210">
        <f>'Dati A'!$AE$117</f>
        <v>1</v>
      </c>
      <c r="Q139" s="209">
        <f>'Dati A'!$AF$116</f>
        <v>0</v>
      </c>
      <c r="T139" s="210">
        <f>'Dati A'!$AF$117</f>
        <v>0</v>
      </c>
      <c r="U139" s="209">
        <f>'Dati A'!$AG$116</f>
        <v>0</v>
      </c>
      <c r="X139" s="210">
        <f>'Dati A'!$AG$117</f>
        <v>0</v>
      </c>
      <c r="Y139" s="209">
        <f>'Dati A'!$AH$116</f>
        <v>0</v>
      </c>
      <c r="AB139" s="17">
        <f>'Dati A'!$AH$117</f>
        <v>0</v>
      </c>
    </row>
    <row r="140" spans="6:28" ht="12.75">
      <c r="F140" s="36" t="str">
        <f>'Dati part'!A9</f>
        <v>P</v>
      </c>
      <c r="G140" s="16" t="str">
        <f>'Dati part'!C9</f>
        <v>DAVIDE BARBIERI</v>
      </c>
      <c r="H140" s="210"/>
      <c r="I140" s="209">
        <f>'Dati A'!$AD$135</f>
        <v>0</v>
      </c>
      <c r="L140" s="210">
        <f>'Dati A'!$AD$136</f>
        <v>0</v>
      </c>
      <c r="M140" s="209">
        <f>'Dati A'!$AE$135</f>
        <v>0</v>
      </c>
      <c r="P140" s="210">
        <f>'Dati A'!$AE$136</f>
        <v>0</v>
      </c>
      <c r="Q140" s="209">
        <f>'Dati A'!$AF$135</f>
        <v>0</v>
      </c>
      <c r="T140" s="210">
        <f>'Dati A'!$AF$136</f>
        <v>0</v>
      </c>
      <c r="U140" s="209">
        <f>'Dati A'!$AG$135</f>
        <v>0</v>
      </c>
      <c r="X140" s="210">
        <f>'Dati A'!$AG$136</f>
        <v>0</v>
      </c>
      <c r="Y140" s="209">
        <f>'Dati A'!$AH$135</f>
        <v>0</v>
      </c>
      <c r="AB140" s="17">
        <f>'Dati A'!$AH$136</f>
        <v>0</v>
      </c>
    </row>
    <row r="141" spans="6:28" ht="12.75">
      <c r="F141" s="36" t="str">
        <f>'Dati part'!A10</f>
        <v>C</v>
      </c>
      <c r="G141" s="16" t="str">
        <f>'Dati part'!C10</f>
        <v>GIANMARCO PULGA</v>
      </c>
      <c r="H141" s="210"/>
      <c r="I141" s="209">
        <f>'Dati A'!$AD$154</f>
        <v>0</v>
      </c>
      <c r="L141" s="210">
        <f>'Dati A'!$AD$155</f>
        <v>0</v>
      </c>
      <c r="M141" s="209">
        <f>'Dati A'!$AE$154</f>
        <v>0</v>
      </c>
      <c r="P141" s="210">
        <f>'Dati A'!$AE$155</f>
        <v>0</v>
      </c>
      <c r="Q141" s="209">
        <f>'Dati A'!$AF$154</f>
        <v>0</v>
      </c>
      <c r="T141" s="210">
        <f>'Dati A'!$AF$155</f>
        <v>0</v>
      </c>
      <c r="U141" s="209">
        <f>'Dati A'!$AG$154</f>
        <v>0</v>
      </c>
      <c r="X141" s="210">
        <f>'Dati A'!$AG$155</f>
        <v>0</v>
      </c>
      <c r="Y141" s="209">
        <f>'Dati A'!$AH$154</f>
        <v>0</v>
      </c>
      <c r="AB141" s="17">
        <f>'Dati A'!$AH$155</f>
        <v>0</v>
      </c>
    </row>
    <row r="142" spans="6:28" ht="12.75">
      <c r="F142" s="36" t="str">
        <f>'Dati part'!A11</f>
        <v>C</v>
      </c>
      <c r="G142" s="16" t="str">
        <f>'Dati part'!C11</f>
        <v>PAOLO SARONNI</v>
      </c>
      <c r="H142" s="210"/>
      <c r="I142" s="209">
        <f>'Dati A'!$AD$173</f>
        <v>0</v>
      </c>
      <c r="L142" s="210">
        <f>'Dati A'!$AD$174</f>
        <v>0</v>
      </c>
      <c r="M142" s="209">
        <f>'Dati A'!$AE$173</f>
        <v>0</v>
      </c>
      <c r="P142" s="210">
        <f>'Dati A'!$AE$174</f>
        <v>0</v>
      </c>
      <c r="Q142" s="209">
        <f>'Dati A'!$AF$173</f>
        <v>0</v>
      </c>
      <c r="T142" s="210">
        <f>'Dati A'!$AF$174</f>
        <v>0</v>
      </c>
      <c r="U142" s="209">
        <f>'Dati A'!$AG$173</f>
        <v>0</v>
      </c>
      <c r="X142" s="210">
        <f>'Dati A'!$AG$174</f>
        <v>0</v>
      </c>
      <c r="Y142" s="209">
        <f>'Dati A'!$AH$173</f>
        <v>0</v>
      </c>
      <c r="AB142" s="17">
        <f>'Dati A'!$AH$174</f>
        <v>0</v>
      </c>
    </row>
    <row r="143" spans="6:28" ht="12.75">
      <c r="F143" s="36">
        <f>'Dati part'!A12</f>
        <v>0</v>
      </c>
      <c r="G143" s="16">
        <f>'Dati part'!C12</f>
        <v>0</v>
      </c>
      <c r="H143" s="210"/>
      <c r="I143" s="209">
        <f>'Dati A'!$AD$192</f>
        <v>0</v>
      </c>
      <c r="L143" s="210">
        <f>'Dati A'!$AD$193</f>
        <v>0</v>
      </c>
      <c r="M143" s="209">
        <f>'Dati A'!$AE$192</f>
        <v>0</v>
      </c>
      <c r="P143" s="210">
        <f>'Dati A'!$AE$193</f>
        <v>0</v>
      </c>
      <c r="Q143" s="209">
        <f>'Dati A'!$AF$192</f>
        <v>0</v>
      </c>
      <c r="T143" s="210">
        <f>'Dati A'!$AF$193</f>
        <v>0</v>
      </c>
      <c r="U143" s="209">
        <f>'Dati A'!$AG$192</f>
        <v>0</v>
      </c>
      <c r="X143" s="210">
        <f>'Dati A'!$AG$193</f>
        <v>0</v>
      </c>
      <c r="Y143" s="209">
        <f>'Dati A'!$AH$192</f>
        <v>0</v>
      </c>
      <c r="AB143" s="17">
        <f>'Dati A'!$AH$193</f>
        <v>0</v>
      </c>
    </row>
    <row r="144" spans="6:28" ht="12.75">
      <c r="F144" s="36">
        <f>'Dati part'!A13</f>
        <v>0</v>
      </c>
      <c r="G144" s="16">
        <f>'Dati part'!C13</f>
        <v>0</v>
      </c>
      <c r="H144" s="210"/>
      <c r="I144" s="209">
        <f>'Dati A'!$AD$211</f>
        <v>0</v>
      </c>
      <c r="L144" s="210">
        <f>'Dati A'!$AD$212</f>
        <v>0</v>
      </c>
      <c r="M144" s="209">
        <f>'Dati A'!$AE$211</f>
        <v>0</v>
      </c>
      <c r="P144" s="210">
        <f>'Dati A'!$AE$212</f>
        <v>0</v>
      </c>
      <c r="Q144" s="209">
        <f>'Dati A'!$AF$211</f>
        <v>0</v>
      </c>
      <c r="T144" s="210">
        <f>'Dati A'!$AF$212</f>
        <v>0</v>
      </c>
      <c r="U144" s="209">
        <f>'Dati A'!$AG$211</f>
        <v>0</v>
      </c>
      <c r="X144" s="210">
        <f>'Dati A'!$AG$212</f>
        <v>0</v>
      </c>
      <c r="Y144" s="209">
        <f>'Dati A'!$AH$211</f>
        <v>0</v>
      </c>
      <c r="AB144" s="17">
        <f>'Dati A'!$AH$212</f>
        <v>0</v>
      </c>
    </row>
    <row r="145" spans="6:28" ht="13.5" thickBot="1">
      <c r="F145" s="45">
        <f>'Dati part'!A14</f>
        <v>0</v>
      </c>
      <c r="G145" s="22">
        <f>'Dati part'!C14</f>
        <v>0</v>
      </c>
      <c r="H145" s="214"/>
      <c r="I145" s="215">
        <f>'Dati A'!$AD$230</f>
        <v>0</v>
      </c>
      <c r="J145" s="22"/>
      <c r="K145" s="22"/>
      <c r="L145" s="214">
        <f>'Dati A'!$AD$231</f>
        <v>0</v>
      </c>
      <c r="M145" s="215">
        <f>'Dati A'!$AE$230</f>
        <v>0</v>
      </c>
      <c r="N145" s="22"/>
      <c r="O145" s="22"/>
      <c r="P145" s="214">
        <f>'Dati A'!$AE$231</f>
        <v>0</v>
      </c>
      <c r="Q145" s="215">
        <f>'Dati A'!$AF$230</f>
        <v>0</v>
      </c>
      <c r="R145" s="22"/>
      <c r="S145" s="22"/>
      <c r="T145" s="214">
        <f>'Dati A'!$AF$231</f>
        <v>0</v>
      </c>
      <c r="U145" s="215">
        <f>'Dati A'!$AG$230</f>
        <v>0</v>
      </c>
      <c r="V145" s="22"/>
      <c r="W145" s="22"/>
      <c r="X145" s="214">
        <f>'Dati A'!$AG$231</f>
        <v>0</v>
      </c>
      <c r="Y145" s="215">
        <f>'Dati A'!$AH$230</f>
        <v>0</v>
      </c>
      <c r="Z145" s="22"/>
      <c r="AA145" s="22"/>
      <c r="AB145" s="23">
        <f>'Dati A'!$AH$231</f>
        <v>0</v>
      </c>
    </row>
    <row r="146" ht="12.75">
      <c r="F146" s="47" t="s">
        <v>166</v>
      </c>
    </row>
  </sheetData>
  <sheetProtection password="F4DA" sheet="1" objects="1" scenarios="1"/>
  <mergeCells count="65">
    <mergeCell ref="Y46:Z46"/>
    <mergeCell ref="O1:Q1"/>
    <mergeCell ref="L16:N16"/>
    <mergeCell ref="O16:Q16"/>
    <mergeCell ref="L1:N1"/>
    <mergeCell ref="I46:L46"/>
    <mergeCell ref="M46:P46"/>
    <mergeCell ref="Q46:T46"/>
    <mergeCell ref="U46:X46"/>
    <mergeCell ref="C1:E1"/>
    <mergeCell ref="F1:H1"/>
    <mergeCell ref="I1:K1"/>
    <mergeCell ref="C16:E16"/>
    <mergeCell ref="F16:H16"/>
    <mergeCell ref="I16:K16"/>
    <mergeCell ref="I63:L63"/>
    <mergeCell ref="I64:L64"/>
    <mergeCell ref="M64:P64"/>
    <mergeCell ref="I80:L80"/>
    <mergeCell ref="M80:P80"/>
    <mergeCell ref="Q64:T64"/>
    <mergeCell ref="U64:X64"/>
    <mergeCell ref="Y64:AB64"/>
    <mergeCell ref="M63:P63"/>
    <mergeCell ref="Q63:T63"/>
    <mergeCell ref="U63:X63"/>
    <mergeCell ref="Y63:AB63"/>
    <mergeCell ref="I81:L81"/>
    <mergeCell ref="M81:P81"/>
    <mergeCell ref="Q81:T81"/>
    <mergeCell ref="U81:X81"/>
    <mergeCell ref="Q80:T80"/>
    <mergeCell ref="U80:X80"/>
    <mergeCell ref="Y80:AB80"/>
    <mergeCell ref="Y81:AB81"/>
    <mergeCell ref="Y97:AB97"/>
    <mergeCell ref="I98:L98"/>
    <mergeCell ref="M98:P98"/>
    <mergeCell ref="Q98:T98"/>
    <mergeCell ref="U98:X98"/>
    <mergeCell ref="Y98:AB98"/>
    <mergeCell ref="I97:L97"/>
    <mergeCell ref="M97:P97"/>
    <mergeCell ref="Q97:T97"/>
    <mergeCell ref="U97:X97"/>
    <mergeCell ref="Y114:AB114"/>
    <mergeCell ref="I115:L115"/>
    <mergeCell ref="M115:P115"/>
    <mergeCell ref="Q115:T115"/>
    <mergeCell ref="U115:X115"/>
    <mergeCell ref="Y115:AB115"/>
    <mergeCell ref="I114:L114"/>
    <mergeCell ref="M114:P114"/>
    <mergeCell ref="Q114:T114"/>
    <mergeCell ref="U114:X114"/>
    <mergeCell ref="I132:L132"/>
    <mergeCell ref="M132:P132"/>
    <mergeCell ref="I131:L131"/>
    <mergeCell ref="M131:P131"/>
    <mergeCell ref="Q131:T131"/>
    <mergeCell ref="Q132:T132"/>
    <mergeCell ref="Y132:AB132"/>
    <mergeCell ref="Y131:AB131"/>
    <mergeCell ref="U131:X131"/>
    <mergeCell ref="U132:X132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4">
    <tabColor indexed="24"/>
    <pageSetUpPr fitToPage="1"/>
  </sheetPr>
  <dimension ref="A1:X67"/>
  <sheetViews>
    <sheetView workbookViewId="0" topLeftCell="A1">
      <selection activeCell="M8" sqref="M8"/>
    </sheetView>
  </sheetViews>
  <sheetFormatPr defaultColWidth="9.140625" defaultRowHeight="12.75"/>
  <cols>
    <col min="1" max="20" width="6.7109375" style="6" customWidth="1"/>
    <col min="21" max="16384" width="9.140625" style="6" customWidth="1"/>
  </cols>
  <sheetData>
    <row r="1" spans="2:24" ht="12.75">
      <c r="B1" s="649" t="s">
        <v>21</v>
      </c>
      <c r="C1" s="632"/>
      <c r="D1" s="632"/>
      <c r="E1" s="634"/>
      <c r="F1" s="649" t="s">
        <v>104</v>
      </c>
      <c r="G1" s="632"/>
      <c r="H1" s="632"/>
      <c r="I1" s="634"/>
      <c r="J1" s="649" t="s">
        <v>20</v>
      </c>
      <c r="K1" s="632"/>
      <c r="L1" s="632"/>
      <c r="M1" s="634"/>
      <c r="O1" s="211" t="s">
        <v>93</v>
      </c>
      <c r="U1" s="8"/>
      <c r="V1" s="8"/>
      <c r="W1" s="8"/>
      <c r="X1" s="8"/>
    </row>
    <row r="2" spans="2:24" ht="12.75">
      <c r="B2" s="184" t="s">
        <v>118</v>
      </c>
      <c r="C2" s="185" t="s">
        <v>1</v>
      </c>
      <c r="D2" s="185" t="s">
        <v>2</v>
      </c>
      <c r="E2" s="186" t="s">
        <v>31</v>
      </c>
      <c r="F2" s="184" t="s">
        <v>118</v>
      </c>
      <c r="G2" s="185" t="s">
        <v>1</v>
      </c>
      <c r="H2" s="185" t="s">
        <v>2</v>
      </c>
      <c r="I2" s="186" t="s">
        <v>31</v>
      </c>
      <c r="J2" s="184" t="s">
        <v>118</v>
      </c>
      <c r="K2" s="185" t="s">
        <v>1</v>
      </c>
      <c r="L2" s="185" t="s">
        <v>2</v>
      </c>
      <c r="M2" s="186" t="s">
        <v>31</v>
      </c>
      <c r="O2" s="211" t="s">
        <v>50</v>
      </c>
      <c r="U2" s="8"/>
      <c r="V2" s="8"/>
      <c r="W2" s="8"/>
      <c r="X2" s="8"/>
    </row>
    <row r="3" spans="2:15" ht="13.5" thickBot="1">
      <c r="B3" s="201">
        <f>IF(M8="1°",SUMIF('Foglio calc'!G66:G77,D8,'Foglio calc'!I66:I77),IF(M8="2°",SUMIF('Foglio calc'!G66:G77,D8,'Foglio calc'!M66:M77),IF(M8="3°",SUMIF('Foglio calc'!G66:G77,D8,'Foglio calc'!Q66:Q77),IF(M8="4°",SUMIF('Foglio calc'!G66:G77,'Riep. Velox'!D8,'Foglio calc'!U66:U77),IF(M8="5°",SUMIF('Foglio calc'!G66:G77,D8,'Foglio calc'!Y66:Y77),SUMIF('Foglio calc'!$G$48:$G$59,$D$8,'Foglio calc'!I$48:I$59))))))</f>
        <v>0</v>
      </c>
      <c r="C3" s="202">
        <f>IF(M8="1°",SUMIF('Foglio calc'!G66:G77,D8,'Foglio calc'!J66:J77),IF(M8="2°",SUMIF('Foglio calc'!G66:G77,D8,'Foglio calc'!N66:N77),IF(M8="3°",SUMIF('Foglio calc'!G66:G77,D8,'Foglio calc'!R66:R77),IF(M8="4°",SUMIF('Foglio calc'!G66:G77,'Riep. Velox'!D8,'Foglio calc'!V66:V77),IF(M8="5°",SUMIF('Foglio calc'!G66:G77,D8,'Foglio calc'!Z66:Z77),SUMIF('Foglio calc'!$G$48:$G$59,$D$8,'Foglio calc'!J$48:J$59))))))</f>
        <v>0</v>
      </c>
      <c r="D3" s="202">
        <f>IF(M8="1°",SUMIF('Foglio calc'!G66:G77,D8,'Foglio calc'!K66:K77),IF(M8="2°",SUMIF('Foglio calc'!G66:G77,D8,'Foglio calc'!O66:O77),IF(M8="3°",SUMIF('Foglio calc'!G66:G77,D8,'Foglio calc'!S66:S77),IF(M8="4°",SUMIF('Foglio calc'!G66:G77,'Riep. Velox'!D8,'Foglio calc'!W66:W77),IF(M8="5°",SUMIF('Foglio calc'!G66:G77,D8,'Foglio calc'!AA66:AA77),SUMIF('Foglio calc'!$G$48:$G$59,$D$8,'Foglio calc'!K$48:K$59))))))</f>
        <v>0</v>
      </c>
      <c r="E3" s="203">
        <f>IF(M8="1°",SUMIF('Foglio calc'!G66:G77,D8,'Foglio calc'!L66:L77),IF(M8="2°",SUMIF('Foglio calc'!G66:G77,D8,'Foglio calc'!P66:P77),IF(M8="3°",SUMIF('Foglio calc'!G66:G77,D8,'Foglio calc'!T66:T77),IF(M8="4°",SUMIF('Foglio calc'!G66:G77,'Riep. Velox'!D8,'Foglio calc'!X66:X77),IF(M8="5°",SUMIF('Foglio calc'!G66:G77,D8,'Foglio calc'!AB66:AB77),SUMIF('Foglio calc'!$G$48:$G$59,$D$8,'Foglio calc'!L$48:L$59))))))</f>
        <v>0</v>
      </c>
      <c r="F3" s="201">
        <f>IF(M8="1°",SUMIF('Foglio calc'!G83:G94,D8,'Foglio calc'!I83:I94),IF(M8="2°",SUMIF('Foglio calc'!G83:G94,D8,'Foglio calc'!M83:M94),IF(M8="3°",SUMIF('Foglio calc'!G83:G94,D8,'Foglio calc'!Q83:Q94),IF(M8="4°",SUMIF('Foglio calc'!G83:G94,'Riep. Velox'!D8,'Foglio calc'!U83:U94),IF(M8="5°",SUMIF('Foglio calc'!G83:G94,D8,'Foglio calc'!Y83:Y94),SUMIF('Foglio calc'!$G$48:$G$59,$D$8,'Foglio calc'!M$48:M$59))))))</f>
        <v>0</v>
      </c>
      <c r="G3" s="202">
        <f>IF(M8="1°",SUMIF('Foglio calc'!G83:G94,D8,'Foglio calc'!J83:J94),IF(M8="2°",SUMIF('Foglio calc'!G83:G94,D8,'Foglio calc'!N83:N94),IF(M8="3°",SUMIF('Foglio calc'!G83:G94,D8,'Foglio calc'!R83:R94),IF(M8="4°",SUMIF('Foglio calc'!G83:G94,'Riep. Velox'!D8,'Foglio calc'!V83:V94),IF(M8="5°",SUMIF('Foglio calc'!G83:G94,D8,'Foglio calc'!Z83:Z94),SUMIF('Foglio calc'!$G$48:$G$59,$D$8,'Foglio calc'!N$48:N$59))))))</f>
        <v>0</v>
      </c>
      <c r="H3" s="202">
        <f>IF(M8="1°",SUMIF('Foglio calc'!G83:G94,D8,'Foglio calc'!K83:K94),IF(M8="2°",SUMIF('Foglio calc'!G83:G94,D8,'Foglio calc'!O83:O94),IF(M8="3°",SUMIF('Foglio calc'!G83:G94,D8,'Foglio calc'!S83:S94),IF(M8="4°",SUMIF('Foglio calc'!G83:G94,'Riep. Velox'!D8,'Foglio calc'!W83:W94),IF(M8="5°",SUMIF('Foglio calc'!G83:G94,D8,'Foglio calc'!AA83:AA94),SUMIF('Foglio calc'!$G$48:$G$59,$D$8,'Foglio calc'!O$48:O$59))))))</f>
        <v>0</v>
      </c>
      <c r="I3" s="203">
        <f>IF(M8="1°",SUMIF('Foglio calc'!G83:G94,D8,'Foglio calc'!L83:L94),IF(M8="2°",SUMIF('Foglio calc'!G83:G94,D8,'Foglio calc'!P83:P94),IF(M8="3°",SUMIF('Foglio calc'!G83:G94,D8,'Foglio calc'!T83:T94),IF(M8="4°",SUMIF('Foglio calc'!G83:G94,'Riep. Velox'!D8,'Foglio calc'!X83:X94),IF(M8="5°",SUMIF('Foglio calc'!G83:G94,D8,'Foglio calc'!AB83:AB94),SUMIF('Foglio calc'!$G$48:$G$59,$D$8,'Foglio calc'!P$48:P$59))))))</f>
        <v>0</v>
      </c>
      <c r="J3" s="201">
        <f>IF(M8="1°",SUMIF('Foglio calc'!G100:G111,D8,'Foglio calc'!I100:I111),IF(M8="2°",SUMIF('Foglio calc'!G100:G111,D8,'Foglio calc'!M100:M111),IF(M8="3°",SUMIF('Foglio calc'!G100:G111,D8,'Foglio calc'!Q100:Q111),IF(M8="4°",SUMIF('Foglio calc'!G100:G111,'Riep. Velox'!D8,'Foglio calc'!U100:U111),IF(M8="5°",SUMIF('Foglio calc'!G100:G111,D8,'Foglio calc'!Y100:Y111),SUMIF('Foglio calc'!$G$48:$G$59,$D$8,'Foglio calc'!Q$48:Q$59))))))</f>
        <v>0</v>
      </c>
      <c r="K3" s="202">
        <f>IF(M8="1°",SUMIF('Foglio calc'!G100:G111,D8,'Foglio calc'!J100:J111),IF(M8="2°",SUMIF('Foglio calc'!G100:G111,D8,'Foglio calc'!N100:N111),IF(M8="3°",SUMIF('Foglio calc'!G100:G111,D8,'Foglio calc'!R100:R111),IF(M8="4°",SUMIF('Foglio calc'!G100:G111,'Riep. Velox'!D8,'Foglio calc'!V100:V111),IF(M8="5°",SUMIF('Foglio calc'!G100:G111,D8,'Foglio calc'!Z100:Z111),SUMIF('Foglio calc'!$G$48:$G$59,$D$8,'Foglio calc'!R$48:R$59))))))</f>
        <v>0</v>
      </c>
      <c r="L3" s="202">
        <f>IF(M8="1°",SUMIF('Foglio calc'!G100:G111,D8,'Foglio calc'!K100:K111),IF(M8="2°",SUMIF('Foglio calc'!G100:G111,D8,'Foglio calc'!O100:O111),IF(M8="3°",SUMIF('Foglio calc'!G100:G111,D8,'Foglio calc'!S100:S111),IF(M8="4°",SUMIF('Foglio calc'!G100:G111,'Riep. Velox'!D8,'Foglio calc'!W100:W111),IF(M8="5°",SUMIF('Foglio calc'!G100:G111,D8,'Foglio calc'!AA100:AA111),SUMIF('Foglio calc'!$G$48:$G$59,$D$8,'Foglio calc'!S$48:S$59))))))</f>
        <v>0</v>
      </c>
      <c r="M3" s="203">
        <f>IF(M8="1°",SUMIF('Foglio calc'!G100:G111,D8,'Foglio calc'!L100:L111),IF(M8="2°",SUMIF('Foglio calc'!G100:G111,D8,'Foglio calc'!P100:P111),IF(M8="3°",SUMIF('Foglio calc'!G100:G111,D8,'Foglio calc'!T100:T111),IF(M8="4°",SUMIF('Foglio calc'!G100:G111,'Riep. Velox'!D8,'Foglio calc'!X100:X111),IF(M8="5°",SUMIF('Foglio calc'!G100:G111,D8,'Foglio calc'!AB100:AB111),SUMIF('Foglio calc'!$G$48:$G$59,$D$8,'Foglio calc'!T$48:T$59))))))</f>
        <v>0</v>
      </c>
      <c r="O3" s="211" t="s">
        <v>51</v>
      </c>
    </row>
    <row r="4" spans="4:20" ht="12.75">
      <c r="D4" s="649" t="s">
        <v>24</v>
      </c>
      <c r="E4" s="632"/>
      <c r="F4" s="632"/>
      <c r="G4" s="634"/>
      <c r="H4" s="649" t="s">
        <v>113</v>
      </c>
      <c r="I4" s="634"/>
      <c r="J4" s="649" t="s">
        <v>152</v>
      </c>
      <c r="K4" s="634"/>
      <c r="L4" s="16"/>
      <c r="M4" s="16"/>
      <c r="N4" s="16"/>
      <c r="O4" s="211" t="s">
        <v>52</v>
      </c>
      <c r="P4" s="16"/>
      <c r="Q4" s="16"/>
      <c r="R4" s="16"/>
      <c r="S4" s="16"/>
      <c r="T4" s="16"/>
    </row>
    <row r="5" spans="4:20" ht="12.75">
      <c r="D5" s="184" t="s">
        <v>118</v>
      </c>
      <c r="E5" s="185" t="s">
        <v>1</v>
      </c>
      <c r="F5" s="185" t="s">
        <v>2</v>
      </c>
      <c r="G5" s="186" t="s">
        <v>31</v>
      </c>
      <c r="H5" s="184" t="s">
        <v>118</v>
      </c>
      <c r="I5" s="186" t="s">
        <v>31</v>
      </c>
      <c r="J5" s="187" t="s">
        <v>153</v>
      </c>
      <c r="K5" s="188" t="s">
        <v>154</v>
      </c>
      <c r="L5" s="16"/>
      <c r="M5" s="16"/>
      <c r="N5" s="16"/>
      <c r="O5" s="211" t="s">
        <v>53</v>
      </c>
      <c r="P5" s="16"/>
      <c r="Q5" s="16"/>
      <c r="R5" s="16"/>
      <c r="S5" s="16"/>
      <c r="T5" s="16"/>
    </row>
    <row r="6" spans="4:20" ht="13.5" thickBot="1">
      <c r="D6" s="201">
        <f>IF(M8="1°",SUMIF('Foglio calc'!G117:G128,D8,'Foglio calc'!I117:I128),IF(M8="2°",SUMIF('Foglio calc'!G117:G128,D8,'Foglio calc'!M117:M128),IF(M8="3°",SUMIF('Foglio calc'!G117:G128,D8,'Foglio calc'!Q117:Q128),IF(M8="4°",SUMIF('Foglio calc'!G117:G128,'Riep. Velox'!D8,'Foglio calc'!U117:U128),IF(M8="5°",SUMIF('Foglio calc'!G117:G128,D8,'Foglio calc'!Y117:Y128),SUMIF('Foglio calc'!$G$48:$G$59,$D$8,'Foglio calc'!U$48:U$59))))))</f>
        <v>0</v>
      </c>
      <c r="E6" s="202">
        <f>IF(M8="1°",SUMIF('Foglio calc'!G117:G128,D8,'Foglio calc'!J117:J128),IF(M8="2°",SUMIF('Foglio calc'!G117:G128,D8,'Foglio calc'!N117:N128),IF(M8="3°",SUMIF('Foglio calc'!G117:G128,D8,'Foglio calc'!R117:R128),IF(M8="4°",SUMIF('Foglio calc'!G117:G128,'Riep. Velox'!D8,'Foglio calc'!V117:V128),IF(M8="5°",SUMIF('Foglio calc'!G117:G128,D8,'Foglio calc'!Z117:Z128),SUMIF('Foglio calc'!$G$48:$G$59,$D$8,'Foglio calc'!V$48:V$59))))))</f>
        <v>0</v>
      </c>
      <c r="F6" s="202">
        <f>IF(M8="1°",SUMIF('Foglio calc'!G117:G128,D8,'Foglio calc'!K117:K128),IF(M8="2°",SUMIF('Foglio calc'!G117:G128,D8,'Foglio calc'!O117:O128),IF(M8="3°",SUMIF('Foglio calc'!G117:G128,D8,'Foglio calc'!S117:S128),IF(M8="4°",SUMIF('Foglio calc'!G117:G128,'Riep. Velox'!D8,'Foglio calc'!W117:W128),IF(M8="5°",SUMIF('Foglio calc'!G117:G128,D8,'Foglio calc'!AA117:AA128),SUMIF('Foglio calc'!$G$48:$G$59,$D$8,'Foglio calc'!W$48:W$59))))))</f>
        <v>0</v>
      </c>
      <c r="G6" s="203">
        <f>IF(M8="1°",SUMIF('Foglio calc'!G117:G128,D8,'Foglio calc'!L117:L128),IF(M8="2°",SUMIF('Foglio calc'!G117:G128,D8,'Foglio calc'!P117:P128),IF(M8="3°",SUMIF('Foglio calc'!G117:G128,D8,'Foglio calc'!T117:T128),IF(M8="4°",SUMIF('Foglio calc'!G117:G128,'Riep. Velox'!D8,'Foglio calc'!X117:X128),IF(M8="5°",SUMIF('Foglio calc'!G117:G128,D8,'Foglio calc'!AB117:AB128),SUMIF('Foglio calc'!$G$48:$G$59,$D$8,'Foglio calc'!X$48:X$59))))))</f>
        <v>0</v>
      </c>
      <c r="H6" s="201">
        <f>IF(M8="1°",SUMIF('Foglio calc'!G134:G145,D8,'Foglio calc'!I134:I145),IF(M8="2°",SUMIF('Foglio calc'!G134:G145,D8,'Foglio calc'!M134:M145),IF(M8="3°",SUMIF('Foglio calc'!G134:G145,D8,'Foglio calc'!Q134:Q145),IF(M8="4°",SUMIF('Foglio calc'!G134:G145,'Riep. Velox'!D8,'Foglio calc'!U134:U145),IF(M8="5°",SUMIF('Foglio calc'!G134:G145,D8,'Foglio calc'!Y134:Y145),SUMIF('Foglio calc'!$G$48:$G$59,$D$8,'Foglio calc'!Y$48:Y$59))))))</f>
        <v>0</v>
      </c>
      <c r="I6" s="203">
        <f>IF(M8="1°",SUMIF('Foglio calc'!G134:G145,D8,'Foglio calc'!L134:L145),IF(M8="2°",SUMIF('Foglio calc'!G134:G145,D8,'Foglio calc'!P134:P145),IF(M8="3°",SUMIF('Foglio calc'!G134:G145,D8,'Foglio calc'!T134:T145),IF(M8="4°",SUMIF('Foglio calc'!G134:G145,'Riep. Velox'!D8,'Foglio calc'!X134:X145),IF(M8="5°",SUMIF('Foglio calc'!G134:G145,D8,'Foglio calc'!AB134:AB145),SUMIF('Foglio calc'!$G$48:$G$59,$D$8,'Foglio calc'!Z$48:Z$59))))))</f>
        <v>0</v>
      </c>
      <c r="J6" s="205">
        <f>SUMIF('Foglio calc'!$G$48:$G$59,$D$8,'Foglio calc'!AA$48:AA$59)</f>
        <v>0</v>
      </c>
      <c r="K6" s="204">
        <f>SUM(J3:M3)</f>
        <v>0</v>
      </c>
      <c r="L6" s="16"/>
      <c r="M6" s="16"/>
      <c r="N6" s="16"/>
      <c r="O6" s="211" t="s">
        <v>54</v>
      </c>
      <c r="P6" s="16"/>
      <c r="Q6" s="16"/>
      <c r="R6" s="16"/>
      <c r="S6" s="16"/>
      <c r="T6" s="16"/>
    </row>
    <row r="7" ht="13.5" thickBot="1"/>
    <row r="8" spans="4:13" ht="16.5" thickBot="1">
      <c r="D8" s="650" t="s">
        <v>6</v>
      </c>
      <c r="E8" s="651"/>
      <c r="F8" s="651"/>
      <c r="G8" s="651"/>
      <c r="H8" s="651"/>
      <c r="I8" s="651"/>
      <c r="J8" s="651"/>
      <c r="K8" s="652"/>
      <c r="M8" s="206" t="s">
        <v>93</v>
      </c>
    </row>
    <row r="9" ht="13.5" thickBot="1"/>
    <row r="10" spans="1:8" ht="12.75" customHeight="1">
      <c r="A10" s="494" t="str">
        <f>D8</f>
        <v>NOME E COGNOME</v>
      </c>
      <c r="B10" s="429" t="s">
        <v>3</v>
      </c>
      <c r="C10" s="189" t="s">
        <v>7</v>
      </c>
      <c r="D10" s="190"/>
      <c r="E10" s="668">
        <f>B3</f>
        <v>0</v>
      </c>
      <c r="F10" s="641">
        <f>IF(E10=0,0,E10/(G10+G14))</f>
        <v>0</v>
      </c>
      <c r="G10" s="435">
        <f>SUM(E10:E13)</f>
        <v>0</v>
      </c>
      <c r="H10" s="431">
        <f>IF(G10=0,0,G10/(G10+G14))</f>
        <v>0</v>
      </c>
    </row>
    <row r="11" spans="1:8" ht="12.75" customHeight="1">
      <c r="A11" s="670"/>
      <c r="B11" s="420"/>
      <c r="C11" s="191" t="s">
        <v>8</v>
      </c>
      <c r="D11" s="192"/>
      <c r="E11" s="669"/>
      <c r="F11" s="665"/>
      <c r="G11" s="436"/>
      <c r="H11" s="432"/>
    </row>
    <row r="12" spans="1:8" ht="13.5" customHeight="1">
      <c r="A12" s="670"/>
      <c r="B12" s="420"/>
      <c r="C12" s="193" t="s">
        <v>9</v>
      </c>
      <c r="D12" s="194"/>
      <c r="E12" s="666">
        <f>C3</f>
        <v>0</v>
      </c>
      <c r="F12" s="655">
        <f>IF(E12=0,0,E12/(G10+G14))</f>
        <v>0</v>
      </c>
      <c r="G12" s="436"/>
      <c r="H12" s="432"/>
    </row>
    <row r="13" spans="1:8" ht="12.75" customHeight="1">
      <c r="A13" s="670"/>
      <c r="B13" s="420"/>
      <c r="C13" s="195" t="s">
        <v>155</v>
      </c>
      <c r="D13" s="196"/>
      <c r="E13" s="667"/>
      <c r="F13" s="656"/>
      <c r="G13" s="436"/>
      <c r="H13" s="432"/>
    </row>
    <row r="14" spans="1:8" ht="12.75" customHeight="1">
      <c r="A14" s="670"/>
      <c r="B14" s="420"/>
      <c r="C14" s="89" t="s">
        <v>10</v>
      </c>
      <c r="D14" s="90"/>
      <c r="E14" s="448">
        <f>D3</f>
        <v>0</v>
      </c>
      <c r="F14" s="444">
        <f>IF(E14=0,0,E14/(G10+G14))</f>
        <v>0</v>
      </c>
      <c r="G14" s="653">
        <f>SUM(E14:E17)</f>
        <v>0</v>
      </c>
      <c r="H14" s="637">
        <f>IF(G14=0,0,G14/(G10+G14))</f>
        <v>0</v>
      </c>
    </row>
    <row r="15" spans="1:8" ht="12.75" customHeight="1">
      <c r="A15" s="670"/>
      <c r="B15" s="420"/>
      <c r="C15" s="92" t="s">
        <v>156</v>
      </c>
      <c r="D15" s="93"/>
      <c r="E15" s="449"/>
      <c r="F15" s="450"/>
      <c r="G15" s="653"/>
      <c r="H15" s="637"/>
    </row>
    <row r="16" spans="1:8" ht="12.75" customHeight="1">
      <c r="A16" s="670"/>
      <c r="B16" s="420"/>
      <c r="C16" s="197" t="s">
        <v>30</v>
      </c>
      <c r="D16" s="198"/>
      <c r="E16" s="662">
        <f>E3</f>
        <v>0</v>
      </c>
      <c r="F16" s="639">
        <f>IF(E16=0,0,E16/(G10+G14))</f>
        <v>0</v>
      </c>
      <c r="G16" s="653"/>
      <c r="H16" s="637"/>
    </row>
    <row r="17" spans="1:8" ht="13.5" customHeight="1" thickBot="1">
      <c r="A17" s="670"/>
      <c r="B17" s="421"/>
      <c r="C17" s="199" t="s">
        <v>28</v>
      </c>
      <c r="D17" s="200"/>
      <c r="E17" s="663"/>
      <c r="F17" s="640"/>
      <c r="G17" s="654"/>
      <c r="H17" s="638"/>
    </row>
    <row r="18" spans="1:8" ht="12.75" customHeight="1">
      <c r="A18" s="670"/>
      <c r="B18" s="429" t="s">
        <v>4</v>
      </c>
      <c r="C18" s="189" t="s">
        <v>7</v>
      </c>
      <c r="D18" s="190"/>
      <c r="E18" s="664">
        <f>F3</f>
        <v>0</v>
      </c>
      <c r="F18" s="641">
        <f>IF(E18=0,0,E18/(G18+G22))</f>
        <v>0</v>
      </c>
      <c r="G18" s="435">
        <f>SUM(E18:E21)</f>
        <v>0</v>
      </c>
      <c r="H18" s="431">
        <f>IF(G18=0,0,G18/(G18+G22))</f>
        <v>0</v>
      </c>
    </row>
    <row r="19" spans="1:8" ht="12.75" customHeight="1">
      <c r="A19" s="670"/>
      <c r="B19" s="420"/>
      <c r="C19" s="191" t="s">
        <v>13</v>
      </c>
      <c r="D19" s="192"/>
      <c r="E19" s="661"/>
      <c r="F19" s="665"/>
      <c r="G19" s="436"/>
      <c r="H19" s="432"/>
    </row>
    <row r="20" spans="1:8" ht="12.75" customHeight="1">
      <c r="A20" s="670"/>
      <c r="B20" s="420"/>
      <c r="C20" s="193" t="s">
        <v>9</v>
      </c>
      <c r="D20" s="194"/>
      <c r="E20" s="666">
        <f>G3</f>
        <v>0</v>
      </c>
      <c r="F20" s="655">
        <f>IF(E20=0,0,E20/(G18+G22))</f>
        <v>0</v>
      </c>
      <c r="G20" s="436"/>
      <c r="H20" s="432"/>
    </row>
    <row r="21" spans="1:8" ht="12.75" customHeight="1">
      <c r="A21" s="670"/>
      <c r="B21" s="420"/>
      <c r="C21" s="195" t="s">
        <v>25</v>
      </c>
      <c r="D21" s="196"/>
      <c r="E21" s="667"/>
      <c r="F21" s="656"/>
      <c r="G21" s="436"/>
      <c r="H21" s="432"/>
    </row>
    <row r="22" spans="1:8" ht="12.75" customHeight="1">
      <c r="A22" s="670"/>
      <c r="B22" s="420"/>
      <c r="C22" s="89" t="s">
        <v>14</v>
      </c>
      <c r="D22" s="90"/>
      <c r="E22" s="448">
        <f>H3</f>
        <v>0</v>
      </c>
      <c r="F22" s="444">
        <f>IF(E22=0,0,E22/(G18+G22))</f>
        <v>0</v>
      </c>
      <c r="G22" s="653">
        <f>SUM(E22:E25)</f>
        <v>0</v>
      </c>
      <c r="H22" s="637">
        <f>IF(G22=0,0,G22/(G18+G22))</f>
        <v>0</v>
      </c>
    </row>
    <row r="23" spans="1:8" ht="12.75" customHeight="1">
      <c r="A23" s="670"/>
      <c r="B23" s="420"/>
      <c r="C23" s="92" t="s">
        <v>26</v>
      </c>
      <c r="D23" s="93"/>
      <c r="E23" s="449"/>
      <c r="F23" s="450"/>
      <c r="G23" s="653"/>
      <c r="H23" s="637"/>
    </row>
    <row r="24" spans="1:8" ht="12.75" customHeight="1">
      <c r="A24" s="670"/>
      <c r="B24" s="420"/>
      <c r="C24" s="197" t="s">
        <v>15</v>
      </c>
      <c r="D24" s="198"/>
      <c r="E24" s="672">
        <f>I3</f>
        <v>0</v>
      </c>
      <c r="F24" s="639">
        <f>IF(E24=0,0,E24/(G18+G22))</f>
        <v>0</v>
      </c>
      <c r="G24" s="653"/>
      <c r="H24" s="637"/>
    </row>
    <row r="25" spans="1:8" ht="13.5" customHeight="1" thickBot="1">
      <c r="A25" s="670"/>
      <c r="B25" s="421"/>
      <c r="C25" s="199" t="s">
        <v>27</v>
      </c>
      <c r="D25" s="200"/>
      <c r="E25" s="673"/>
      <c r="F25" s="640"/>
      <c r="G25" s="654"/>
      <c r="H25" s="638"/>
    </row>
    <row r="26" spans="1:8" ht="12.75" customHeight="1">
      <c r="A26" s="670"/>
      <c r="B26" s="429" t="s">
        <v>5</v>
      </c>
      <c r="C26" s="189" t="s">
        <v>16</v>
      </c>
      <c r="D26" s="190"/>
      <c r="E26" s="664">
        <f>J3</f>
        <v>0</v>
      </c>
      <c r="F26" s="641">
        <f>IF(E26=0,0,E26/(G26+G30))</f>
        <v>0</v>
      </c>
      <c r="G26" s="435">
        <f>SUM(E26:E29)</f>
        <v>0</v>
      </c>
      <c r="H26" s="431">
        <f>IF(G26=0,0,G26/(G26+G30))</f>
        <v>0</v>
      </c>
    </row>
    <row r="27" spans="1:8" ht="12.75" customHeight="1">
      <c r="A27" s="670"/>
      <c r="B27" s="420"/>
      <c r="C27" s="191" t="s">
        <v>8</v>
      </c>
      <c r="D27" s="192"/>
      <c r="E27" s="661"/>
      <c r="F27" s="665"/>
      <c r="G27" s="436"/>
      <c r="H27" s="432"/>
    </row>
    <row r="28" spans="1:8" ht="12.75" customHeight="1">
      <c r="A28" s="670"/>
      <c r="B28" s="420"/>
      <c r="C28" s="193" t="s">
        <v>9</v>
      </c>
      <c r="D28" s="194"/>
      <c r="E28" s="666">
        <f>K3</f>
        <v>0</v>
      </c>
      <c r="F28" s="655">
        <f>IF(E28=0,0,E28/(G26+G30))</f>
        <v>0</v>
      </c>
      <c r="G28" s="436"/>
      <c r="H28" s="432"/>
    </row>
    <row r="29" spans="1:8" ht="12.75" customHeight="1">
      <c r="A29" s="670"/>
      <c r="B29" s="420"/>
      <c r="C29" s="195" t="s">
        <v>17</v>
      </c>
      <c r="D29" s="196"/>
      <c r="E29" s="667"/>
      <c r="F29" s="656"/>
      <c r="G29" s="436"/>
      <c r="H29" s="432"/>
    </row>
    <row r="30" spans="1:8" ht="12.75" customHeight="1">
      <c r="A30" s="670"/>
      <c r="B30" s="420"/>
      <c r="C30" s="89" t="s">
        <v>18</v>
      </c>
      <c r="D30" s="90"/>
      <c r="E30" s="448">
        <f>L3</f>
        <v>0</v>
      </c>
      <c r="F30" s="444">
        <f>IF(E30=0,0,E30/(G26+G30))</f>
        <v>0</v>
      </c>
      <c r="G30" s="653">
        <f>SUM(E30:E33)</f>
        <v>0</v>
      </c>
      <c r="H30" s="637">
        <f>IF(G30=0,0,G30/(G26+G30))</f>
        <v>0</v>
      </c>
    </row>
    <row r="31" spans="1:8" ht="12.75" customHeight="1">
      <c r="A31" s="670"/>
      <c r="B31" s="420"/>
      <c r="C31" s="92" t="s">
        <v>157</v>
      </c>
      <c r="D31" s="93"/>
      <c r="E31" s="449"/>
      <c r="F31" s="450"/>
      <c r="G31" s="653"/>
      <c r="H31" s="637"/>
    </row>
    <row r="32" spans="1:8" ht="12.75" customHeight="1">
      <c r="A32" s="670"/>
      <c r="B32" s="420"/>
      <c r="C32" s="197" t="s">
        <v>12</v>
      </c>
      <c r="D32" s="198"/>
      <c r="E32" s="662">
        <f>M3</f>
        <v>0</v>
      </c>
      <c r="F32" s="639">
        <f>IF(E32=0,0,E32/(G26+G30))</f>
        <v>0</v>
      </c>
      <c r="G32" s="653"/>
      <c r="H32" s="637"/>
    </row>
    <row r="33" spans="1:8" ht="13.5" customHeight="1" thickBot="1">
      <c r="A33" s="670"/>
      <c r="B33" s="421"/>
      <c r="C33" s="199" t="s">
        <v>28</v>
      </c>
      <c r="D33" s="200"/>
      <c r="E33" s="663"/>
      <c r="F33" s="640"/>
      <c r="G33" s="654"/>
      <c r="H33" s="638"/>
    </row>
    <row r="34" spans="1:8" ht="12.75" customHeight="1">
      <c r="A34" s="670"/>
      <c r="B34" s="419" t="s">
        <v>22</v>
      </c>
      <c r="C34" s="189" t="s">
        <v>7</v>
      </c>
      <c r="D34" s="190"/>
      <c r="E34" s="664">
        <f>D6</f>
        <v>0</v>
      </c>
      <c r="F34" s="641">
        <f>IF(E34=0,0,E34/(G34+G38))</f>
        <v>0</v>
      </c>
      <c r="G34" s="435">
        <f>SUM(E34:E37)</f>
        <v>0</v>
      </c>
      <c r="H34" s="431">
        <f>IF(G34=0,0,G34/(G34+G38))</f>
        <v>0</v>
      </c>
    </row>
    <row r="35" spans="1:8" ht="12.75" customHeight="1">
      <c r="A35" s="670"/>
      <c r="B35" s="420"/>
      <c r="C35" s="191" t="s">
        <v>13</v>
      </c>
      <c r="D35" s="192"/>
      <c r="E35" s="661"/>
      <c r="F35" s="665"/>
      <c r="G35" s="436"/>
      <c r="H35" s="432"/>
    </row>
    <row r="36" spans="1:8" ht="12.75" customHeight="1">
      <c r="A36" s="670"/>
      <c r="B36" s="420"/>
      <c r="C36" s="193" t="s">
        <v>9</v>
      </c>
      <c r="D36" s="194"/>
      <c r="E36" s="666">
        <f>E6</f>
        <v>0</v>
      </c>
      <c r="F36" s="655">
        <f>IF(E36=0,0,E36/(G34+G38))</f>
        <v>0</v>
      </c>
      <c r="G36" s="436"/>
      <c r="H36" s="432"/>
    </row>
    <row r="37" spans="1:8" ht="12.75" customHeight="1">
      <c r="A37" s="670"/>
      <c r="B37" s="420"/>
      <c r="C37" s="195" t="s">
        <v>25</v>
      </c>
      <c r="D37" s="196"/>
      <c r="E37" s="667"/>
      <c r="F37" s="656"/>
      <c r="G37" s="436"/>
      <c r="H37" s="432"/>
    </row>
    <row r="38" spans="1:8" ht="12.75" customHeight="1">
      <c r="A38" s="670"/>
      <c r="B38" s="420"/>
      <c r="C38" s="89" t="s">
        <v>10</v>
      </c>
      <c r="D38" s="90"/>
      <c r="E38" s="448">
        <f>F6</f>
        <v>0</v>
      </c>
      <c r="F38" s="444">
        <f>IF(E38=0,0,E38/(G34+G38))</f>
        <v>0</v>
      </c>
      <c r="G38" s="653">
        <f>SUM(E38:E41)</f>
        <v>0</v>
      </c>
      <c r="H38" s="637">
        <f>IF(G38=0,0,G38/(G34+G38))</f>
        <v>0</v>
      </c>
    </row>
    <row r="39" spans="1:8" ht="12.75" customHeight="1">
      <c r="A39" s="670"/>
      <c r="B39" s="420"/>
      <c r="C39" s="92" t="s">
        <v>26</v>
      </c>
      <c r="D39" s="93"/>
      <c r="E39" s="449"/>
      <c r="F39" s="450"/>
      <c r="G39" s="653"/>
      <c r="H39" s="637"/>
    </row>
    <row r="40" spans="1:8" ht="12.75" customHeight="1">
      <c r="A40" s="670"/>
      <c r="B40" s="420"/>
      <c r="C40" s="197" t="s">
        <v>15</v>
      </c>
      <c r="D40" s="198"/>
      <c r="E40" s="662">
        <f>G6</f>
        <v>0</v>
      </c>
      <c r="F40" s="639">
        <f>IF(E40=0,0,E40/(G34+G38))</f>
        <v>0</v>
      </c>
      <c r="G40" s="653"/>
      <c r="H40" s="637"/>
    </row>
    <row r="41" spans="1:8" ht="13.5" customHeight="1" thickBot="1">
      <c r="A41" s="670"/>
      <c r="B41" s="421"/>
      <c r="C41" s="199" t="s">
        <v>27</v>
      </c>
      <c r="D41" s="200"/>
      <c r="E41" s="663"/>
      <c r="F41" s="640"/>
      <c r="G41" s="654"/>
      <c r="H41" s="638"/>
    </row>
    <row r="42" spans="1:8" ht="12.75">
      <c r="A42" s="670"/>
      <c r="B42" s="657" t="s">
        <v>158</v>
      </c>
      <c r="C42" s="189" t="s">
        <v>16</v>
      </c>
      <c r="D42" s="190"/>
      <c r="E42" s="660">
        <f>H6</f>
        <v>0</v>
      </c>
      <c r="F42" s="641">
        <f>IF(E42=0,0,E42/(E42+E44))</f>
        <v>0</v>
      </c>
      <c r="G42" s="643">
        <f>SUM(E42:E45)</f>
        <v>0</v>
      </c>
      <c r="H42" s="644"/>
    </row>
    <row r="43" spans="1:8" ht="12.75">
      <c r="A43" s="670"/>
      <c r="B43" s="658"/>
      <c r="C43" s="191" t="s">
        <v>13</v>
      </c>
      <c r="D43" s="192"/>
      <c r="E43" s="661"/>
      <c r="F43" s="642"/>
      <c r="G43" s="645"/>
      <c r="H43" s="646"/>
    </row>
    <row r="44" spans="1:8" ht="12.75">
      <c r="A44" s="670"/>
      <c r="B44" s="658"/>
      <c r="C44" s="197" t="s">
        <v>159</v>
      </c>
      <c r="D44" s="198"/>
      <c r="E44" s="662">
        <f>I6</f>
        <v>0</v>
      </c>
      <c r="F44" s="639">
        <f>IF(E44=0,0,E44/(E42+E44))</f>
        <v>0</v>
      </c>
      <c r="G44" s="645"/>
      <c r="H44" s="646"/>
    </row>
    <row r="45" spans="1:8" ht="13.5" thickBot="1">
      <c r="A45" s="671"/>
      <c r="B45" s="659"/>
      <c r="C45" s="199" t="s">
        <v>160</v>
      </c>
      <c r="D45" s="200"/>
      <c r="E45" s="663"/>
      <c r="F45" s="640"/>
      <c r="G45" s="647"/>
      <c r="H45" s="648"/>
    </row>
    <row r="48" spans="4:11" ht="13.5" thickBot="1">
      <c r="D48" s="80" t="s">
        <v>35</v>
      </c>
      <c r="E48" s="63"/>
      <c r="F48" s="63"/>
      <c r="I48" s="80" t="s">
        <v>33</v>
      </c>
      <c r="J48" s="63"/>
      <c r="K48" s="63"/>
    </row>
    <row r="49" spans="4:11" ht="13.5" thickBot="1">
      <c r="D49" s="94" t="s">
        <v>21</v>
      </c>
      <c r="E49" s="83" t="s">
        <v>20</v>
      </c>
      <c r="F49" s="95" t="s">
        <v>113</v>
      </c>
      <c r="I49" s="94" t="s">
        <v>21</v>
      </c>
      <c r="J49" s="83" t="s">
        <v>20</v>
      </c>
      <c r="K49" s="105" t="s">
        <v>113</v>
      </c>
    </row>
    <row r="50" spans="4:11" ht="12.75">
      <c r="D50" s="475">
        <f>E16</f>
        <v>0</v>
      </c>
      <c r="E50" s="477">
        <f>E32</f>
        <v>0</v>
      </c>
      <c r="F50" s="479">
        <f>E44</f>
        <v>0</v>
      </c>
      <c r="I50" s="475">
        <f>E10</f>
        <v>0</v>
      </c>
      <c r="J50" s="477">
        <f>E26</f>
        <v>0</v>
      </c>
      <c r="K50" s="479">
        <f>E42</f>
        <v>0</v>
      </c>
    </row>
    <row r="51" spans="4:11" ht="13.5" thickBot="1">
      <c r="D51" s="476"/>
      <c r="E51" s="478"/>
      <c r="F51" s="480"/>
      <c r="I51" s="476"/>
      <c r="J51" s="478"/>
      <c r="K51" s="480"/>
    </row>
    <row r="52" spans="4:11" ht="12.75">
      <c r="D52" s="91"/>
      <c r="E52" s="91"/>
      <c r="F52" s="91"/>
      <c r="I52" s="63"/>
      <c r="J52" s="63"/>
      <c r="K52" s="63"/>
    </row>
    <row r="53" spans="4:11" ht="13.5" thickBot="1">
      <c r="D53" s="80" t="s">
        <v>116</v>
      </c>
      <c r="E53" s="63"/>
      <c r="F53" s="63"/>
      <c r="I53" s="80" t="s">
        <v>34</v>
      </c>
      <c r="J53" s="63"/>
      <c r="K53" s="63"/>
    </row>
    <row r="54" spans="4:11" ht="13.5" thickBot="1">
      <c r="D54" s="94" t="s">
        <v>21</v>
      </c>
      <c r="E54" s="83" t="s">
        <v>20</v>
      </c>
      <c r="F54" s="95" t="s">
        <v>113</v>
      </c>
      <c r="I54" s="94" t="s">
        <v>23</v>
      </c>
      <c r="J54" s="83" t="s">
        <v>24</v>
      </c>
      <c r="K54" s="105" t="s">
        <v>32</v>
      </c>
    </row>
    <row r="55" spans="4:11" ht="12.75">
      <c r="D55" s="481">
        <f>IF(D50=0,0,D50/(SUM(E10:E17)))</f>
        <v>0</v>
      </c>
      <c r="E55" s="471">
        <f>IF(E50=0,0,E50/(SUM(E26:E33)))</f>
        <v>0</v>
      </c>
      <c r="F55" s="473">
        <f>IF(F50=0,0,F50/(SUM(E42:E45)))</f>
        <v>0</v>
      </c>
      <c r="I55" s="475">
        <f>E18</f>
        <v>0</v>
      </c>
      <c r="J55" s="477">
        <f>E34</f>
        <v>0</v>
      </c>
      <c r="K55" s="479">
        <f>SUM(I55:J56)</f>
        <v>0</v>
      </c>
    </row>
    <row r="56" spans="4:11" ht="13.5" thickBot="1">
      <c r="D56" s="482"/>
      <c r="E56" s="472"/>
      <c r="F56" s="474"/>
      <c r="I56" s="476"/>
      <c r="J56" s="478"/>
      <c r="K56" s="480"/>
    </row>
    <row r="57" spans="4:6" ht="12.75">
      <c r="D57" s="63"/>
      <c r="E57" s="63"/>
      <c r="F57" s="63"/>
    </row>
    <row r="58" spans="4:11" ht="13.5" thickBot="1">
      <c r="D58" s="80" t="s">
        <v>161</v>
      </c>
      <c r="E58" s="63"/>
      <c r="F58" s="63"/>
      <c r="I58" s="80" t="s">
        <v>132</v>
      </c>
      <c r="J58" s="63"/>
      <c r="K58" s="63"/>
    </row>
    <row r="59" spans="4:11" ht="13.5" thickBot="1">
      <c r="D59" s="107" t="s">
        <v>21</v>
      </c>
      <c r="E59" s="108" t="s">
        <v>20</v>
      </c>
      <c r="F59" s="109" t="s">
        <v>113</v>
      </c>
      <c r="I59" s="107" t="s">
        <v>150</v>
      </c>
      <c r="J59" s="108" t="s">
        <v>151</v>
      </c>
      <c r="K59" s="109" t="s">
        <v>32</v>
      </c>
    </row>
    <row r="60" spans="4:11" ht="12.75">
      <c r="D60" s="481">
        <f>F10</f>
        <v>0</v>
      </c>
      <c r="E60" s="471">
        <f>F26</f>
        <v>0</v>
      </c>
      <c r="F60" s="473">
        <f>F42</f>
        <v>0</v>
      </c>
      <c r="I60" s="475">
        <f>SUM(I50:K51)</f>
        <v>0</v>
      </c>
      <c r="J60" s="477">
        <f>K55</f>
        <v>0</v>
      </c>
      <c r="K60" s="479">
        <f>I60+J60</f>
        <v>0</v>
      </c>
    </row>
    <row r="61" spans="4:11" ht="13.5" thickBot="1">
      <c r="D61" s="482"/>
      <c r="E61" s="472"/>
      <c r="F61" s="474"/>
      <c r="I61" s="476"/>
      <c r="J61" s="478"/>
      <c r="K61" s="480"/>
    </row>
    <row r="67" spans="2:4" ht="12.75">
      <c r="B67" s="63"/>
      <c r="C67" s="63"/>
      <c r="D67" s="63"/>
    </row>
  </sheetData>
  <sheetProtection password="F4DA" sheet="1" objects="1" scenarios="1"/>
  <protectedRanges>
    <protectedRange sqref="D8:K8" name="Intervallo1"/>
    <protectedRange sqref="M8" name="Intervallo2"/>
  </protectedRanges>
  <mergeCells count="84">
    <mergeCell ref="E24:E25"/>
    <mergeCell ref="B18:B25"/>
    <mergeCell ref="D4:G4"/>
    <mergeCell ref="J4:K4"/>
    <mergeCell ref="F24:F25"/>
    <mergeCell ref="F16:F17"/>
    <mergeCell ref="G10:G13"/>
    <mergeCell ref="G14:G17"/>
    <mergeCell ref="G18:G21"/>
    <mergeCell ref="H18:H21"/>
    <mergeCell ref="A10:A45"/>
    <mergeCell ref="E20:E21"/>
    <mergeCell ref="F18:F19"/>
    <mergeCell ref="E18:E19"/>
    <mergeCell ref="B26:B33"/>
    <mergeCell ref="E26:E27"/>
    <mergeCell ref="E16:E17"/>
    <mergeCell ref="E22:E23"/>
    <mergeCell ref="E28:E29"/>
    <mergeCell ref="E30:E31"/>
    <mergeCell ref="B1:E1"/>
    <mergeCell ref="F1:I1"/>
    <mergeCell ref="E12:E13"/>
    <mergeCell ref="F10:F11"/>
    <mergeCell ref="B10:B17"/>
    <mergeCell ref="E10:E11"/>
    <mergeCell ref="E14:E15"/>
    <mergeCell ref="F12:F13"/>
    <mergeCell ref="F14:F15"/>
    <mergeCell ref="H14:H17"/>
    <mergeCell ref="G30:G33"/>
    <mergeCell ref="E32:E33"/>
    <mergeCell ref="F30:F31"/>
    <mergeCell ref="F32:F33"/>
    <mergeCell ref="E36:E37"/>
    <mergeCell ref="E38:E39"/>
    <mergeCell ref="G38:G41"/>
    <mergeCell ref="F34:F35"/>
    <mergeCell ref="F38:F39"/>
    <mergeCell ref="F36:F37"/>
    <mergeCell ref="H26:H29"/>
    <mergeCell ref="F28:F29"/>
    <mergeCell ref="F26:F27"/>
    <mergeCell ref="G26:G29"/>
    <mergeCell ref="G22:G25"/>
    <mergeCell ref="F20:F21"/>
    <mergeCell ref="F22:F23"/>
    <mergeCell ref="B42:B45"/>
    <mergeCell ref="E42:E43"/>
    <mergeCell ref="E44:E45"/>
    <mergeCell ref="B34:B41"/>
    <mergeCell ref="E34:E35"/>
    <mergeCell ref="E40:E41"/>
    <mergeCell ref="G34:G37"/>
    <mergeCell ref="D50:D51"/>
    <mergeCell ref="E50:E51"/>
    <mergeCell ref="K60:K61"/>
    <mergeCell ref="D55:D56"/>
    <mergeCell ref="E55:E56"/>
    <mergeCell ref="I50:I51"/>
    <mergeCell ref="J50:J51"/>
    <mergeCell ref="K50:K51"/>
    <mergeCell ref="D60:D61"/>
    <mergeCell ref="E60:E61"/>
    <mergeCell ref="F55:F56"/>
    <mergeCell ref="F60:F61"/>
    <mergeCell ref="I55:I56"/>
    <mergeCell ref="J55:J56"/>
    <mergeCell ref="K55:K56"/>
    <mergeCell ref="I60:I61"/>
    <mergeCell ref="J60:J61"/>
    <mergeCell ref="J1:M1"/>
    <mergeCell ref="H4:I4"/>
    <mergeCell ref="H30:H33"/>
    <mergeCell ref="H34:H37"/>
    <mergeCell ref="H22:H25"/>
    <mergeCell ref="H10:H13"/>
    <mergeCell ref="D8:K8"/>
    <mergeCell ref="F50:F51"/>
    <mergeCell ref="H38:H41"/>
    <mergeCell ref="F40:F41"/>
    <mergeCell ref="F42:F43"/>
    <mergeCell ref="F44:F45"/>
    <mergeCell ref="G42:H45"/>
  </mergeCells>
  <dataValidations count="2">
    <dataValidation type="list" allowBlank="1" showInputMessage="1" showErrorMessage="1" sqref="D8:K8">
      <formula1>nomia</formula1>
    </dataValidation>
    <dataValidation type="list" allowBlank="1" showInputMessage="1" showErrorMessage="1" sqref="M8">
      <formula1>$O$1:$O$6</formula1>
    </dataValidation>
  </dataValidations>
  <printOptions horizontalCentered="1" verticalCentered="1"/>
  <pageMargins left="0.3937007874015748" right="0.3937007874015748" top="0.5905511811023623" bottom="0.5905511811023623" header="0" footer="0"/>
  <pageSetup fitToHeight="1" fitToWidth="1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tabColor indexed="13"/>
  </sheetPr>
  <dimension ref="A1:AO231"/>
  <sheetViews>
    <sheetView workbookViewId="0" topLeftCell="A1">
      <selection activeCell="N134" sqref="N134"/>
    </sheetView>
  </sheetViews>
  <sheetFormatPr defaultColWidth="9.140625" defaultRowHeight="11.25" customHeight="1"/>
  <cols>
    <col min="1" max="1" width="5.8515625" style="233" bestFit="1" customWidth="1"/>
    <col min="2" max="2" width="2.57421875" style="233" bestFit="1" customWidth="1"/>
    <col min="3" max="3" width="2.7109375" style="234" bestFit="1" customWidth="1"/>
    <col min="4" max="7" width="2.7109375" style="233" customWidth="1"/>
    <col min="8" max="8" width="2.7109375" style="307" customWidth="1"/>
    <col min="9" max="12" width="2.7109375" style="233" customWidth="1"/>
    <col min="13" max="13" width="2.7109375" style="307" customWidth="1"/>
    <col min="14" max="17" width="2.7109375" style="233" customWidth="1"/>
    <col min="18" max="18" width="2.7109375" style="307" customWidth="1"/>
    <col min="19" max="22" width="2.7109375" style="233" customWidth="1"/>
    <col min="23" max="23" width="2.7109375" style="307" customWidth="1"/>
    <col min="24" max="27" width="2.7109375" style="233" customWidth="1"/>
    <col min="28" max="28" width="2.7109375" style="307" customWidth="1"/>
    <col min="29" max="29" width="5.7109375" style="307" customWidth="1"/>
    <col min="30" max="34" width="2.7109375" style="233" customWidth="1"/>
    <col min="35" max="35" width="5.7109375" style="233" customWidth="1"/>
    <col min="36" max="40" width="2.7109375" style="233" customWidth="1"/>
    <col min="41" max="41" width="13.57421875" style="233" bestFit="1" customWidth="1"/>
    <col min="42" max="16384" width="9.140625" style="233" customWidth="1"/>
  </cols>
  <sheetData>
    <row r="1" spans="1:41" ht="11.25" customHeight="1">
      <c r="A1" s="63"/>
      <c r="B1" s="63"/>
      <c r="C1" s="334"/>
      <c r="D1" s="63"/>
      <c r="E1" s="63"/>
      <c r="F1" s="63"/>
      <c r="G1" s="63"/>
      <c r="H1" s="4"/>
      <c r="I1" s="63"/>
      <c r="J1" s="63"/>
      <c r="K1" s="63"/>
      <c r="L1" s="63"/>
      <c r="M1" s="4"/>
      <c r="N1" s="63"/>
      <c r="O1" s="63"/>
      <c r="P1" s="63"/>
      <c r="Q1" s="63"/>
      <c r="R1" s="4"/>
      <c r="S1" s="63"/>
      <c r="T1" s="63"/>
      <c r="U1" s="63"/>
      <c r="V1" s="63"/>
      <c r="W1" s="4"/>
      <c r="X1" s="63"/>
      <c r="Y1" s="63"/>
      <c r="Z1" s="63"/>
      <c r="AA1" s="63"/>
      <c r="AB1" s="4"/>
      <c r="AC1" s="4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1:41" s="232" customFormat="1" ht="11.25" customHeight="1" thickBot="1">
      <c r="A2" s="80" t="s">
        <v>73</v>
      </c>
      <c r="B2" s="5"/>
      <c r="C2" s="335"/>
      <c r="D2" s="5"/>
      <c r="E2" s="5">
        <f>'Dati part'!C33</f>
        <v>25</v>
      </c>
      <c r="F2" s="336" t="s">
        <v>1</v>
      </c>
      <c r="G2" s="5">
        <f>'Dati part'!E33</f>
        <v>13</v>
      </c>
      <c r="H2" s="5"/>
      <c r="I2" s="5"/>
      <c r="J2" s="5">
        <f>'Dati part'!C34</f>
        <v>25</v>
      </c>
      <c r="K2" s="336" t="s">
        <v>1</v>
      </c>
      <c r="L2" s="5">
        <f>'Dati part'!E34</f>
        <v>18</v>
      </c>
      <c r="M2" s="5"/>
      <c r="N2" s="5"/>
      <c r="O2" s="5">
        <f>'Dati part'!C35</f>
        <v>25</v>
      </c>
      <c r="P2" s="336" t="s">
        <v>1</v>
      </c>
      <c r="Q2" s="5">
        <f>'Dati part'!E35</f>
        <v>8</v>
      </c>
      <c r="R2" s="5"/>
      <c r="S2" s="5"/>
      <c r="T2" s="5">
        <f>'Dati part'!C36</f>
        <v>0</v>
      </c>
      <c r="U2" s="336" t="s">
        <v>1</v>
      </c>
      <c r="V2" s="5">
        <f>'Dati part'!E36</f>
        <v>0</v>
      </c>
      <c r="W2" s="5"/>
      <c r="X2" s="5"/>
      <c r="Y2" s="5">
        <f>'Dati part'!C37</f>
        <v>0</v>
      </c>
      <c r="Z2" s="336" t="s">
        <v>1</v>
      </c>
      <c r="AA2" s="5">
        <f>'Dati part'!E37</f>
        <v>0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1.25" customHeight="1" thickBot="1">
      <c r="A3" s="63"/>
      <c r="B3" s="63"/>
      <c r="C3" s="334"/>
      <c r="D3" s="405" t="s">
        <v>44</v>
      </c>
      <c r="E3" s="405"/>
      <c r="F3" s="405"/>
      <c r="G3" s="405"/>
      <c r="H3" s="405"/>
      <c r="I3" s="405" t="s">
        <v>45</v>
      </c>
      <c r="J3" s="405"/>
      <c r="K3" s="405"/>
      <c r="L3" s="405"/>
      <c r="M3" s="405"/>
      <c r="N3" s="405" t="s">
        <v>46</v>
      </c>
      <c r="O3" s="405"/>
      <c r="P3" s="405"/>
      <c r="Q3" s="405"/>
      <c r="R3" s="405"/>
      <c r="S3" s="405" t="s">
        <v>48</v>
      </c>
      <c r="T3" s="405"/>
      <c r="U3" s="405"/>
      <c r="V3" s="405"/>
      <c r="W3" s="405"/>
      <c r="X3" s="405" t="s">
        <v>47</v>
      </c>
      <c r="Y3" s="405"/>
      <c r="Z3" s="405"/>
      <c r="AA3" s="405"/>
      <c r="AB3" s="405"/>
      <c r="AC3" s="308"/>
      <c r="AD3" s="401" t="s">
        <v>49</v>
      </c>
      <c r="AE3" s="401"/>
      <c r="AF3" s="401"/>
      <c r="AG3" s="401"/>
      <c r="AH3" s="401"/>
      <c r="AI3" s="63"/>
      <c r="AJ3" s="402" t="s">
        <v>71</v>
      </c>
      <c r="AK3" s="403"/>
      <c r="AL3" s="403"/>
      <c r="AM3" s="403"/>
      <c r="AN3" s="403"/>
      <c r="AO3" s="404"/>
    </row>
    <row r="4" spans="1:41" ht="11.25" customHeight="1" thickBot="1">
      <c r="A4" s="63"/>
      <c r="B4" s="63"/>
      <c r="C4" s="334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309"/>
      <c r="AD4" s="5" t="s">
        <v>50</v>
      </c>
      <c r="AE4" s="5" t="s">
        <v>51</v>
      </c>
      <c r="AF4" s="5" t="s">
        <v>52</v>
      </c>
      <c r="AG4" s="5" t="s">
        <v>53</v>
      </c>
      <c r="AH4" s="5" t="s">
        <v>54</v>
      </c>
      <c r="AI4" s="63"/>
      <c r="AJ4" s="310" t="s">
        <v>50</v>
      </c>
      <c r="AK4" s="311" t="s">
        <v>51</v>
      </c>
      <c r="AL4" s="311" t="s">
        <v>52</v>
      </c>
      <c r="AM4" s="311" t="s">
        <v>53</v>
      </c>
      <c r="AN4" s="312" t="s">
        <v>54</v>
      </c>
      <c r="AO4" s="313" t="s">
        <v>72</v>
      </c>
    </row>
    <row r="5" spans="1:41" ht="11.25" customHeight="1">
      <c r="A5" s="389">
        <f>'Dati part'!B3</f>
        <v>2</v>
      </c>
      <c r="B5" s="392" t="s">
        <v>3</v>
      </c>
      <c r="C5" s="235" t="s">
        <v>0</v>
      </c>
      <c r="D5" s="236"/>
      <c r="E5" s="237"/>
      <c r="F5" s="237"/>
      <c r="G5" s="237"/>
      <c r="H5" s="238"/>
      <c r="I5" s="239"/>
      <c r="J5" s="240"/>
      <c r="K5" s="241"/>
      <c r="L5" s="240"/>
      <c r="M5" s="238"/>
      <c r="N5" s="242">
        <v>1</v>
      </c>
      <c r="O5" s="240"/>
      <c r="P5" s="240"/>
      <c r="Q5" s="240"/>
      <c r="R5" s="238"/>
      <c r="S5" s="242"/>
      <c r="T5" s="240"/>
      <c r="U5" s="240"/>
      <c r="V5" s="240"/>
      <c r="W5" s="238"/>
      <c r="X5" s="242"/>
      <c r="Y5" s="242"/>
      <c r="Z5" s="242"/>
      <c r="AA5" s="240"/>
      <c r="AB5" s="243"/>
      <c r="AC5" s="314">
        <f>SUM(AD5:AH8)</f>
        <v>6</v>
      </c>
      <c r="AD5" s="63">
        <f aca="true" t="shared" si="0" ref="AD5:AD20">SUM(D5:H5)</f>
        <v>0</v>
      </c>
      <c r="AE5" s="63">
        <f aca="true" t="shared" si="1" ref="AE5:AE20">SUM(I5:M5)</f>
        <v>0</v>
      </c>
      <c r="AF5" s="63">
        <f aca="true" t="shared" si="2" ref="AF5:AF20">SUM(N5:R5)</f>
        <v>1</v>
      </c>
      <c r="AG5" s="63">
        <f aca="true" t="shared" si="3" ref="AG5:AG20">SUM(S5:W5)</f>
        <v>0</v>
      </c>
      <c r="AH5" s="63">
        <f aca="true" t="shared" si="4" ref="AH5:AH20">SUM(X5:AB5)</f>
        <v>0</v>
      </c>
      <c r="AI5" s="315">
        <f>SUM(AJ5:AN8)</f>
        <v>74</v>
      </c>
      <c r="AJ5" s="316">
        <f aca="true" t="shared" si="5" ref="AJ5:AJ22">SUM(AD5,AD24,AD43,AD62,AD81,AD100,AD119,AD138,AD157,AD176,AD195,AD214)</f>
        <v>0</v>
      </c>
      <c r="AK5" s="317">
        <f aca="true" t="shared" si="6" ref="AK5:AK22">SUM(AE5,AE24,AE43,AE62,AE81,AE100,AE119,AE138,AE157,AE176,AE195,AE214)</f>
        <v>5</v>
      </c>
      <c r="AL5" s="317">
        <f aca="true" t="shared" si="7" ref="AL5:AL22">SUM(AF5,AF24,AF43,AF62,AF81,AF100,AF119,AF138,AF157,AF176,AF195,AF214)</f>
        <v>5</v>
      </c>
      <c r="AM5" s="317">
        <f aca="true" t="shared" si="8" ref="AM5:AM22">SUM(AG5,AG24,AG43,AG62,AG81,AG100,AG119,AG138,AG157,AG176,AG195,AG214)</f>
        <v>0</v>
      </c>
      <c r="AN5" s="318">
        <f aca="true" t="shared" si="9" ref="AN5:AN22">SUM(AH5,AH24,AH43,AH62,AH81,AH100,AH119,AH138,AH157,AH176,AH195,AH214)</f>
        <v>0</v>
      </c>
      <c r="AO5" s="319" t="s">
        <v>55</v>
      </c>
    </row>
    <row r="6" spans="1:41" ht="11.25" customHeight="1">
      <c r="A6" s="390"/>
      <c r="B6" s="393"/>
      <c r="C6" s="245" t="s">
        <v>1</v>
      </c>
      <c r="D6" s="246"/>
      <c r="E6" s="247"/>
      <c r="F6" s="247"/>
      <c r="G6" s="247"/>
      <c r="H6" s="248"/>
      <c r="I6" s="249"/>
      <c r="J6" s="250"/>
      <c r="K6" s="251"/>
      <c r="L6" s="250"/>
      <c r="M6" s="248"/>
      <c r="N6" s="252">
        <v>1</v>
      </c>
      <c r="O6" s="250"/>
      <c r="P6" s="250"/>
      <c r="Q6" s="250"/>
      <c r="R6" s="248"/>
      <c r="S6" s="252"/>
      <c r="T6" s="250"/>
      <c r="U6" s="250"/>
      <c r="V6" s="250"/>
      <c r="W6" s="248"/>
      <c r="X6" s="252"/>
      <c r="Y6" s="252"/>
      <c r="Z6" s="252"/>
      <c r="AA6" s="250"/>
      <c r="AB6" s="253"/>
      <c r="AC6" s="314"/>
      <c r="AD6" s="63">
        <f t="shared" si="0"/>
        <v>0</v>
      </c>
      <c r="AE6" s="63">
        <f t="shared" si="1"/>
        <v>0</v>
      </c>
      <c r="AF6" s="63">
        <f t="shared" si="2"/>
        <v>1</v>
      </c>
      <c r="AG6" s="63">
        <f t="shared" si="3"/>
        <v>0</v>
      </c>
      <c r="AH6" s="63">
        <f t="shared" si="4"/>
        <v>0</v>
      </c>
      <c r="AI6" s="315"/>
      <c r="AJ6" s="320">
        <f t="shared" si="5"/>
        <v>7</v>
      </c>
      <c r="AK6" s="321">
        <f t="shared" si="6"/>
        <v>11</v>
      </c>
      <c r="AL6" s="321">
        <f t="shared" si="7"/>
        <v>8</v>
      </c>
      <c r="AM6" s="321">
        <f t="shared" si="8"/>
        <v>0</v>
      </c>
      <c r="AN6" s="322">
        <f t="shared" si="9"/>
        <v>0</v>
      </c>
      <c r="AO6" s="319" t="s">
        <v>56</v>
      </c>
    </row>
    <row r="7" spans="1:41" ht="11.25" customHeight="1">
      <c r="A7" s="391"/>
      <c r="B7" s="393"/>
      <c r="C7" s="245" t="s">
        <v>2</v>
      </c>
      <c r="D7" s="246">
        <v>1</v>
      </c>
      <c r="E7" s="247"/>
      <c r="F7" s="247"/>
      <c r="G7" s="247"/>
      <c r="H7" s="248"/>
      <c r="I7" s="249"/>
      <c r="J7" s="250"/>
      <c r="K7" s="251"/>
      <c r="L7" s="250"/>
      <c r="M7" s="248"/>
      <c r="N7" s="252">
        <v>1</v>
      </c>
      <c r="O7" s="250"/>
      <c r="P7" s="250"/>
      <c r="Q7" s="250"/>
      <c r="R7" s="248"/>
      <c r="S7" s="252"/>
      <c r="T7" s="250"/>
      <c r="U7" s="250"/>
      <c r="V7" s="250"/>
      <c r="W7" s="248"/>
      <c r="X7" s="252"/>
      <c r="Y7" s="252"/>
      <c r="Z7" s="252"/>
      <c r="AA7" s="250"/>
      <c r="AB7" s="253"/>
      <c r="AC7" s="314"/>
      <c r="AD7" s="63">
        <f t="shared" si="0"/>
        <v>1</v>
      </c>
      <c r="AE7" s="63">
        <f t="shared" si="1"/>
        <v>0</v>
      </c>
      <c r="AF7" s="63">
        <f t="shared" si="2"/>
        <v>1</v>
      </c>
      <c r="AG7" s="63">
        <f t="shared" si="3"/>
        <v>0</v>
      </c>
      <c r="AH7" s="63">
        <f t="shared" si="4"/>
        <v>0</v>
      </c>
      <c r="AI7" s="315"/>
      <c r="AJ7" s="316">
        <f t="shared" si="5"/>
        <v>6</v>
      </c>
      <c r="AK7" s="317">
        <f t="shared" si="6"/>
        <v>5</v>
      </c>
      <c r="AL7" s="317">
        <f t="shared" si="7"/>
        <v>4</v>
      </c>
      <c r="AM7" s="317">
        <f t="shared" si="8"/>
        <v>0</v>
      </c>
      <c r="AN7" s="318">
        <f t="shared" si="9"/>
        <v>0</v>
      </c>
      <c r="AO7" s="319" t="s">
        <v>57</v>
      </c>
    </row>
    <row r="8" spans="1:41" ht="11.25" customHeight="1" thickBot="1">
      <c r="A8" s="395" t="str">
        <f>'Dati part'!C3</f>
        <v>MARCO MAMELI</v>
      </c>
      <c r="B8" s="394"/>
      <c r="C8" s="254" t="s">
        <v>31</v>
      </c>
      <c r="D8" s="255">
        <v>2</v>
      </c>
      <c r="E8" s="256"/>
      <c r="F8" s="256"/>
      <c r="G8" s="256"/>
      <c r="H8" s="257"/>
      <c r="I8" s="258"/>
      <c r="J8" s="259"/>
      <c r="K8" s="260"/>
      <c r="L8" s="259"/>
      <c r="M8" s="257"/>
      <c r="N8" s="261"/>
      <c r="O8" s="259"/>
      <c r="P8" s="259"/>
      <c r="Q8" s="259"/>
      <c r="R8" s="257"/>
      <c r="S8" s="261"/>
      <c r="T8" s="259"/>
      <c r="U8" s="259"/>
      <c r="V8" s="259"/>
      <c r="W8" s="257"/>
      <c r="X8" s="261"/>
      <c r="Y8" s="261"/>
      <c r="Z8" s="261"/>
      <c r="AA8" s="259"/>
      <c r="AB8" s="262"/>
      <c r="AC8" s="314"/>
      <c r="AD8" s="63">
        <f t="shared" si="0"/>
        <v>2</v>
      </c>
      <c r="AE8" s="63">
        <f t="shared" si="1"/>
        <v>0</v>
      </c>
      <c r="AF8" s="63">
        <f t="shared" si="2"/>
        <v>0</v>
      </c>
      <c r="AG8" s="63">
        <f t="shared" si="3"/>
        <v>0</v>
      </c>
      <c r="AH8" s="63">
        <f t="shared" si="4"/>
        <v>0</v>
      </c>
      <c r="AI8" s="315"/>
      <c r="AJ8" s="320">
        <f t="shared" si="5"/>
        <v>12</v>
      </c>
      <c r="AK8" s="321">
        <f t="shared" si="6"/>
        <v>4</v>
      </c>
      <c r="AL8" s="321">
        <f t="shared" si="7"/>
        <v>7</v>
      </c>
      <c r="AM8" s="321">
        <f t="shared" si="8"/>
        <v>0</v>
      </c>
      <c r="AN8" s="322">
        <f t="shared" si="9"/>
        <v>0</v>
      </c>
      <c r="AO8" s="319" t="s">
        <v>58</v>
      </c>
    </row>
    <row r="9" spans="1:41" ht="11.25" customHeight="1">
      <c r="A9" s="396"/>
      <c r="B9" s="398" t="s">
        <v>4</v>
      </c>
      <c r="C9" s="263" t="s">
        <v>0</v>
      </c>
      <c r="D9" s="236"/>
      <c r="E9" s="264"/>
      <c r="F9" s="264"/>
      <c r="G9" s="264"/>
      <c r="H9" s="238"/>
      <c r="I9" s="265"/>
      <c r="J9" s="266"/>
      <c r="K9" s="267"/>
      <c r="L9" s="266"/>
      <c r="M9" s="268"/>
      <c r="N9" s="269"/>
      <c r="O9" s="266"/>
      <c r="P9" s="266"/>
      <c r="Q9" s="266"/>
      <c r="R9" s="268"/>
      <c r="S9" s="269"/>
      <c r="T9" s="266"/>
      <c r="U9" s="266"/>
      <c r="V9" s="266"/>
      <c r="W9" s="268"/>
      <c r="X9" s="269"/>
      <c r="Y9" s="269"/>
      <c r="Z9" s="269"/>
      <c r="AA9" s="266"/>
      <c r="AB9" s="270"/>
      <c r="AC9" s="314">
        <f>SUM(AD9:AH12)</f>
        <v>4</v>
      </c>
      <c r="AD9" s="63">
        <f t="shared" si="0"/>
        <v>0</v>
      </c>
      <c r="AE9" s="63">
        <f t="shared" si="1"/>
        <v>0</v>
      </c>
      <c r="AF9" s="63">
        <f t="shared" si="2"/>
        <v>0</v>
      </c>
      <c r="AG9" s="63">
        <f t="shared" si="3"/>
        <v>0</v>
      </c>
      <c r="AH9" s="63">
        <f t="shared" si="4"/>
        <v>0</v>
      </c>
      <c r="AI9" s="315">
        <f>SUM(AJ9:AN12)</f>
        <v>32</v>
      </c>
      <c r="AJ9" s="316">
        <f t="shared" si="5"/>
        <v>0</v>
      </c>
      <c r="AK9" s="317">
        <f t="shared" si="6"/>
        <v>3</v>
      </c>
      <c r="AL9" s="317">
        <f t="shared" si="7"/>
        <v>0</v>
      </c>
      <c r="AM9" s="317">
        <f t="shared" si="8"/>
        <v>0</v>
      </c>
      <c r="AN9" s="318">
        <f t="shared" si="9"/>
        <v>0</v>
      </c>
      <c r="AO9" s="319" t="s">
        <v>59</v>
      </c>
    </row>
    <row r="10" spans="1:41" ht="11.25" customHeight="1">
      <c r="A10" s="396"/>
      <c r="B10" s="393"/>
      <c r="C10" s="245" t="s">
        <v>1</v>
      </c>
      <c r="D10" s="246"/>
      <c r="E10" s="247"/>
      <c r="F10" s="247"/>
      <c r="G10" s="247"/>
      <c r="H10" s="248"/>
      <c r="I10" s="249"/>
      <c r="J10" s="250"/>
      <c r="K10" s="251"/>
      <c r="L10" s="250"/>
      <c r="M10" s="248"/>
      <c r="N10" s="252"/>
      <c r="O10" s="250"/>
      <c r="P10" s="250"/>
      <c r="Q10" s="250"/>
      <c r="R10" s="248"/>
      <c r="S10" s="252"/>
      <c r="T10" s="250"/>
      <c r="U10" s="250"/>
      <c r="V10" s="250"/>
      <c r="W10" s="248"/>
      <c r="X10" s="252"/>
      <c r="Y10" s="252"/>
      <c r="Z10" s="252"/>
      <c r="AA10" s="250"/>
      <c r="AB10" s="253"/>
      <c r="AC10" s="314"/>
      <c r="AD10" s="63">
        <f t="shared" si="0"/>
        <v>0</v>
      </c>
      <c r="AE10" s="63">
        <f t="shared" si="1"/>
        <v>0</v>
      </c>
      <c r="AF10" s="63">
        <f t="shared" si="2"/>
        <v>0</v>
      </c>
      <c r="AG10" s="63">
        <f t="shared" si="3"/>
        <v>0</v>
      </c>
      <c r="AH10" s="63">
        <f t="shared" si="4"/>
        <v>0</v>
      </c>
      <c r="AI10" s="315"/>
      <c r="AJ10" s="320">
        <f t="shared" si="5"/>
        <v>2</v>
      </c>
      <c r="AK10" s="321">
        <f t="shared" si="6"/>
        <v>3</v>
      </c>
      <c r="AL10" s="321">
        <f t="shared" si="7"/>
        <v>3</v>
      </c>
      <c r="AM10" s="321">
        <f t="shared" si="8"/>
        <v>0</v>
      </c>
      <c r="AN10" s="322">
        <f t="shared" si="9"/>
        <v>0</v>
      </c>
      <c r="AO10" s="319" t="s">
        <v>60</v>
      </c>
    </row>
    <row r="11" spans="1:41" ht="11.25" customHeight="1">
      <c r="A11" s="396"/>
      <c r="B11" s="393"/>
      <c r="C11" s="245" t="s">
        <v>2</v>
      </c>
      <c r="D11" s="246">
        <v>1</v>
      </c>
      <c r="E11" s="247"/>
      <c r="F11" s="247"/>
      <c r="G11" s="247"/>
      <c r="H11" s="248"/>
      <c r="I11" s="249"/>
      <c r="J11" s="250"/>
      <c r="K11" s="251"/>
      <c r="L11" s="250"/>
      <c r="M11" s="248"/>
      <c r="N11" s="252">
        <v>2</v>
      </c>
      <c r="O11" s="250"/>
      <c r="P11" s="250"/>
      <c r="Q11" s="250"/>
      <c r="R11" s="248"/>
      <c r="S11" s="252"/>
      <c r="T11" s="250"/>
      <c r="U11" s="250"/>
      <c r="V11" s="250"/>
      <c r="W11" s="248"/>
      <c r="X11" s="252"/>
      <c r="Y11" s="252"/>
      <c r="Z11" s="252"/>
      <c r="AA11" s="250"/>
      <c r="AB11" s="253"/>
      <c r="AC11" s="314"/>
      <c r="AD11" s="63">
        <f t="shared" si="0"/>
        <v>1</v>
      </c>
      <c r="AE11" s="63">
        <f t="shared" si="1"/>
        <v>0</v>
      </c>
      <c r="AF11" s="63">
        <f t="shared" si="2"/>
        <v>2</v>
      </c>
      <c r="AG11" s="63">
        <f t="shared" si="3"/>
        <v>0</v>
      </c>
      <c r="AH11" s="63">
        <f t="shared" si="4"/>
        <v>0</v>
      </c>
      <c r="AI11" s="315"/>
      <c r="AJ11" s="316">
        <f t="shared" si="5"/>
        <v>5</v>
      </c>
      <c r="AK11" s="317">
        <f t="shared" si="6"/>
        <v>3</v>
      </c>
      <c r="AL11" s="317">
        <f t="shared" si="7"/>
        <v>3</v>
      </c>
      <c r="AM11" s="317">
        <f t="shared" si="8"/>
        <v>0</v>
      </c>
      <c r="AN11" s="318">
        <f t="shared" si="9"/>
        <v>0</v>
      </c>
      <c r="AO11" s="319" t="s">
        <v>61</v>
      </c>
    </row>
    <row r="12" spans="1:41" ht="11.25" customHeight="1" thickBot="1">
      <c r="A12" s="396"/>
      <c r="B12" s="399"/>
      <c r="C12" s="271" t="s">
        <v>31</v>
      </c>
      <c r="D12" s="255">
        <v>1</v>
      </c>
      <c r="E12" s="272"/>
      <c r="F12" s="272"/>
      <c r="G12" s="272"/>
      <c r="H12" s="257"/>
      <c r="I12" s="273"/>
      <c r="J12" s="274"/>
      <c r="K12" s="275"/>
      <c r="L12" s="274"/>
      <c r="M12" s="276"/>
      <c r="N12" s="277"/>
      <c r="O12" s="274"/>
      <c r="P12" s="274"/>
      <c r="Q12" s="274"/>
      <c r="R12" s="276"/>
      <c r="S12" s="277"/>
      <c r="T12" s="274"/>
      <c r="U12" s="274"/>
      <c r="V12" s="274"/>
      <c r="W12" s="276"/>
      <c r="X12" s="277"/>
      <c r="Y12" s="277"/>
      <c r="Z12" s="277"/>
      <c r="AA12" s="274"/>
      <c r="AB12" s="278"/>
      <c r="AC12" s="314"/>
      <c r="AD12" s="63">
        <f t="shared" si="0"/>
        <v>1</v>
      </c>
      <c r="AE12" s="63">
        <f t="shared" si="1"/>
        <v>0</v>
      </c>
      <c r="AF12" s="63">
        <f t="shared" si="2"/>
        <v>0</v>
      </c>
      <c r="AG12" s="63">
        <f t="shared" si="3"/>
        <v>0</v>
      </c>
      <c r="AH12" s="63">
        <f t="shared" si="4"/>
        <v>0</v>
      </c>
      <c r="AI12" s="315"/>
      <c r="AJ12" s="320">
        <f t="shared" si="5"/>
        <v>4</v>
      </c>
      <c r="AK12" s="321">
        <f t="shared" si="6"/>
        <v>4</v>
      </c>
      <c r="AL12" s="321">
        <f t="shared" si="7"/>
        <v>2</v>
      </c>
      <c r="AM12" s="321">
        <f t="shared" si="8"/>
        <v>0</v>
      </c>
      <c r="AN12" s="322">
        <f t="shared" si="9"/>
        <v>0</v>
      </c>
      <c r="AO12" s="319" t="s">
        <v>62</v>
      </c>
    </row>
    <row r="13" spans="1:41" ht="11.25" customHeight="1">
      <c r="A13" s="396"/>
      <c r="B13" s="392" t="s">
        <v>5</v>
      </c>
      <c r="C13" s="235" t="s">
        <v>0</v>
      </c>
      <c r="D13" s="236">
        <v>1</v>
      </c>
      <c r="E13" s="237"/>
      <c r="F13" s="237"/>
      <c r="G13" s="237"/>
      <c r="H13" s="238"/>
      <c r="I13" s="239"/>
      <c r="J13" s="240"/>
      <c r="K13" s="241"/>
      <c r="L13" s="240"/>
      <c r="M13" s="238"/>
      <c r="N13" s="242"/>
      <c r="O13" s="240"/>
      <c r="P13" s="240"/>
      <c r="Q13" s="240"/>
      <c r="R13" s="238"/>
      <c r="S13" s="242"/>
      <c r="T13" s="240"/>
      <c r="U13" s="240"/>
      <c r="V13" s="240"/>
      <c r="W13" s="238"/>
      <c r="X13" s="242"/>
      <c r="Y13" s="242"/>
      <c r="Z13" s="242"/>
      <c r="AA13" s="240"/>
      <c r="AB13" s="243"/>
      <c r="AC13" s="314">
        <f>SUM(AD13:AH16)</f>
        <v>13</v>
      </c>
      <c r="AD13" s="63">
        <f t="shared" si="0"/>
        <v>1</v>
      </c>
      <c r="AE13" s="63">
        <f t="shared" si="1"/>
        <v>0</v>
      </c>
      <c r="AF13" s="63">
        <f t="shared" si="2"/>
        <v>0</v>
      </c>
      <c r="AG13" s="63">
        <f t="shared" si="3"/>
        <v>0</v>
      </c>
      <c r="AH13" s="63">
        <f t="shared" si="4"/>
        <v>0</v>
      </c>
      <c r="AI13" s="315">
        <f>SUM(AJ13:AN16)</f>
        <v>71</v>
      </c>
      <c r="AJ13" s="316">
        <f t="shared" si="5"/>
        <v>6</v>
      </c>
      <c r="AK13" s="317">
        <f t="shared" si="6"/>
        <v>1</v>
      </c>
      <c r="AL13" s="317">
        <f t="shared" si="7"/>
        <v>0</v>
      </c>
      <c r="AM13" s="317">
        <f t="shared" si="8"/>
        <v>0</v>
      </c>
      <c r="AN13" s="318">
        <f t="shared" si="9"/>
        <v>0</v>
      </c>
      <c r="AO13" s="319" t="s">
        <v>63</v>
      </c>
    </row>
    <row r="14" spans="1:41" ht="11.25" customHeight="1">
      <c r="A14" s="396"/>
      <c r="B14" s="393"/>
      <c r="C14" s="245" t="s">
        <v>1</v>
      </c>
      <c r="D14" s="246">
        <v>2</v>
      </c>
      <c r="E14" s="247"/>
      <c r="F14" s="247"/>
      <c r="G14" s="247"/>
      <c r="H14" s="248"/>
      <c r="I14" s="249"/>
      <c r="J14" s="250"/>
      <c r="K14" s="251"/>
      <c r="L14" s="250"/>
      <c r="M14" s="248"/>
      <c r="N14" s="252"/>
      <c r="O14" s="250"/>
      <c r="P14" s="250"/>
      <c r="Q14" s="250"/>
      <c r="R14" s="248"/>
      <c r="S14" s="252"/>
      <c r="T14" s="250"/>
      <c r="U14" s="250"/>
      <c r="V14" s="250"/>
      <c r="W14" s="248"/>
      <c r="X14" s="252"/>
      <c r="Y14" s="252"/>
      <c r="Z14" s="252"/>
      <c r="AA14" s="250"/>
      <c r="AB14" s="253"/>
      <c r="AC14" s="314"/>
      <c r="AD14" s="63">
        <f t="shared" si="0"/>
        <v>2</v>
      </c>
      <c r="AE14" s="63">
        <f t="shared" si="1"/>
        <v>0</v>
      </c>
      <c r="AF14" s="63">
        <f t="shared" si="2"/>
        <v>0</v>
      </c>
      <c r="AG14" s="63">
        <f t="shared" si="3"/>
        <v>0</v>
      </c>
      <c r="AH14" s="63">
        <f t="shared" si="4"/>
        <v>0</v>
      </c>
      <c r="AI14" s="315"/>
      <c r="AJ14" s="320">
        <f t="shared" si="5"/>
        <v>14</v>
      </c>
      <c r="AK14" s="321">
        <f t="shared" si="6"/>
        <v>13</v>
      </c>
      <c r="AL14" s="321">
        <f t="shared" si="7"/>
        <v>4</v>
      </c>
      <c r="AM14" s="321">
        <f t="shared" si="8"/>
        <v>0</v>
      </c>
      <c r="AN14" s="322">
        <f t="shared" si="9"/>
        <v>0</v>
      </c>
      <c r="AO14" s="319" t="s">
        <v>64</v>
      </c>
    </row>
    <row r="15" spans="1:41" ht="11.25" customHeight="1">
      <c r="A15" s="396"/>
      <c r="B15" s="393"/>
      <c r="C15" s="245" t="s">
        <v>2</v>
      </c>
      <c r="D15" s="246">
        <v>1</v>
      </c>
      <c r="E15" s="247"/>
      <c r="F15" s="247"/>
      <c r="G15" s="247"/>
      <c r="H15" s="248"/>
      <c r="I15" s="249"/>
      <c r="J15" s="250"/>
      <c r="K15" s="251"/>
      <c r="L15" s="250"/>
      <c r="M15" s="248"/>
      <c r="N15" s="252">
        <v>1</v>
      </c>
      <c r="O15" s="250"/>
      <c r="P15" s="250"/>
      <c r="Q15" s="250"/>
      <c r="R15" s="248"/>
      <c r="S15" s="252"/>
      <c r="T15" s="250"/>
      <c r="U15" s="250"/>
      <c r="V15" s="250"/>
      <c r="W15" s="248"/>
      <c r="X15" s="252"/>
      <c r="Y15" s="252"/>
      <c r="Z15" s="252"/>
      <c r="AA15" s="250"/>
      <c r="AB15" s="253"/>
      <c r="AC15" s="314"/>
      <c r="AD15" s="63">
        <f t="shared" si="0"/>
        <v>1</v>
      </c>
      <c r="AE15" s="63">
        <f t="shared" si="1"/>
        <v>0</v>
      </c>
      <c r="AF15" s="63">
        <f t="shared" si="2"/>
        <v>1</v>
      </c>
      <c r="AG15" s="63">
        <f t="shared" si="3"/>
        <v>0</v>
      </c>
      <c r="AH15" s="63">
        <f t="shared" si="4"/>
        <v>0</v>
      </c>
      <c r="AI15" s="315"/>
      <c r="AJ15" s="316">
        <f t="shared" si="5"/>
        <v>4</v>
      </c>
      <c r="AK15" s="317">
        <f t="shared" si="6"/>
        <v>5</v>
      </c>
      <c r="AL15" s="317">
        <f t="shared" si="7"/>
        <v>3</v>
      </c>
      <c r="AM15" s="317">
        <f t="shared" si="8"/>
        <v>0</v>
      </c>
      <c r="AN15" s="318">
        <f t="shared" si="9"/>
        <v>0</v>
      </c>
      <c r="AO15" s="319" t="s">
        <v>65</v>
      </c>
    </row>
    <row r="16" spans="1:41" ht="11.25" customHeight="1" thickBot="1">
      <c r="A16" s="396"/>
      <c r="B16" s="394"/>
      <c r="C16" s="254" t="s">
        <v>31</v>
      </c>
      <c r="D16" s="255">
        <v>2</v>
      </c>
      <c r="E16" s="256"/>
      <c r="F16" s="256"/>
      <c r="G16" s="256"/>
      <c r="H16" s="257"/>
      <c r="I16" s="258"/>
      <c r="J16" s="259"/>
      <c r="K16" s="260"/>
      <c r="L16" s="259"/>
      <c r="M16" s="257"/>
      <c r="N16" s="261">
        <v>6</v>
      </c>
      <c r="O16" s="259"/>
      <c r="P16" s="259"/>
      <c r="Q16" s="259"/>
      <c r="R16" s="257"/>
      <c r="S16" s="261"/>
      <c r="T16" s="259"/>
      <c r="U16" s="259"/>
      <c r="V16" s="259"/>
      <c r="W16" s="257"/>
      <c r="X16" s="261"/>
      <c r="Y16" s="261"/>
      <c r="Z16" s="261"/>
      <c r="AA16" s="259"/>
      <c r="AB16" s="262"/>
      <c r="AC16" s="314"/>
      <c r="AD16" s="63">
        <f t="shared" si="0"/>
        <v>2</v>
      </c>
      <c r="AE16" s="63">
        <f t="shared" si="1"/>
        <v>0</v>
      </c>
      <c r="AF16" s="63">
        <f t="shared" si="2"/>
        <v>6</v>
      </c>
      <c r="AG16" s="63">
        <f t="shared" si="3"/>
        <v>0</v>
      </c>
      <c r="AH16" s="63">
        <f t="shared" si="4"/>
        <v>0</v>
      </c>
      <c r="AI16" s="315"/>
      <c r="AJ16" s="320">
        <f t="shared" si="5"/>
        <v>4</v>
      </c>
      <c r="AK16" s="321">
        <f t="shared" si="6"/>
        <v>8</v>
      </c>
      <c r="AL16" s="321">
        <f t="shared" si="7"/>
        <v>9</v>
      </c>
      <c r="AM16" s="321">
        <f t="shared" si="8"/>
        <v>0</v>
      </c>
      <c r="AN16" s="322">
        <f t="shared" si="9"/>
        <v>0</v>
      </c>
      <c r="AO16" s="319" t="s">
        <v>66</v>
      </c>
    </row>
    <row r="17" spans="1:41" ht="11.25" customHeight="1">
      <c r="A17" s="396"/>
      <c r="B17" s="398" t="s">
        <v>22</v>
      </c>
      <c r="C17" s="263" t="s">
        <v>0</v>
      </c>
      <c r="D17" s="279">
        <v>1</v>
      </c>
      <c r="E17" s="264"/>
      <c r="F17" s="264"/>
      <c r="G17" s="264"/>
      <c r="H17" s="238"/>
      <c r="I17" s="265"/>
      <c r="J17" s="266"/>
      <c r="K17" s="267"/>
      <c r="L17" s="266"/>
      <c r="M17" s="268"/>
      <c r="N17" s="269"/>
      <c r="O17" s="266"/>
      <c r="P17" s="266"/>
      <c r="Q17" s="266"/>
      <c r="R17" s="268"/>
      <c r="S17" s="269"/>
      <c r="T17" s="266"/>
      <c r="U17" s="266"/>
      <c r="V17" s="266"/>
      <c r="W17" s="268"/>
      <c r="X17" s="269"/>
      <c r="Y17" s="269"/>
      <c r="Z17" s="269"/>
      <c r="AA17" s="266"/>
      <c r="AB17" s="270"/>
      <c r="AC17" s="314">
        <f>SUM(AD17:AH20)</f>
        <v>6</v>
      </c>
      <c r="AD17" s="63">
        <f t="shared" si="0"/>
        <v>1</v>
      </c>
      <c r="AE17" s="63">
        <f t="shared" si="1"/>
        <v>0</v>
      </c>
      <c r="AF17" s="63">
        <f t="shared" si="2"/>
        <v>0</v>
      </c>
      <c r="AG17" s="63">
        <f t="shared" si="3"/>
        <v>0</v>
      </c>
      <c r="AH17" s="63">
        <f t="shared" si="4"/>
        <v>0</v>
      </c>
      <c r="AI17" s="315">
        <f>SUM(AJ17:AN20)</f>
        <v>54</v>
      </c>
      <c r="AJ17" s="316">
        <f t="shared" si="5"/>
        <v>1</v>
      </c>
      <c r="AK17" s="317">
        <f t="shared" si="6"/>
        <v>4</v>
      </c>
      <c r="AL17" s="317">
        <f t="shared" si="7"/>
        <v>1</v>
      </c>
      <c r="AM17" s="317">
        <f t="shared" si="8"/>
        <v>0</v>
      </c>
      <c r="AN17" s="318">
        <f t="shared" si="9"/>
        <v>0</v>
      </c>
      <c r="AO17" s="319" t="s">
        <v>67</v>
      </c>
    </row>
    <row r="18" spans="1:41" ht="11.25" customHeight="1">
      <c r="A18" s="396"/>
      <c r="B18" s="393"/>
      <c r="C18" s="245" t="s">
        <v>1</v>
      </c>
      <c r="D18" s="246">
        <v>1</v>
      </c>
      <c r="E18" s="247"/>
      <c r="F18" s="247"/>
      <c r="G18" s="247"/>
      <c r="H18" s="248"/>
      <c r="I18" s="249"/>
      <c r="J18" s="250"/>
      <c r="K18" s="251"/>
      <c r="L18" s="250"/>
      <c r="M18" s="248"/>
      <c r="N18" s="252"/>
      <c r="O18" s="250"/>
      <c r="P18" s="250"/>
      <c r="Q18" s="250"/>
      <c r="R18" s="248"/>
      <c r="S18" s="252"/>
      <c r="T18" s="250"/>
      <c r="U18" s="250"/>
      <c r="V18" s="250"/>
      <c r="W18" s="248"/>
      <c r="X18" s="252"/>
      <c r="Y18" s="252"/>
      <c r="Z18" s="252"/>
      <c r="AA18" s="250"/>
      <c r="AB18" s="253"/>
      <c r="AC18" s="314"/>
      <c r="AD18" s="63">
        <f t="shared" si="0"/>
        <v>1</v>
      </c>
      <c r="AE18" s="63">
        <f t="shared" si="1"/>
        <v>0</v>
      </c>
      <c r="AF18" s="63">
        <f t="shared" si="2"/>
        <v>0</v>
      </c>
      <c r="AG18" s="63">
        <f t="shared" si="3"/>
        <v>0</v>
      </c>
      <c r="AH18" s="63">
        <f t="shared" si="4"/>
        <v>0</v>
      </c>
      <c r="AI18" s="315"/>
      <c r="AJ18" s="320">
        <f t="shared" si="5"/>
        <v>12</v>
      </c>
      <c r="AK18" s="321">
        <f t="shared" si="6"/>
        <v>5</v>
      </c>
      <c r="AL18" s="321">
        <f t="shared" si="7"/>
        <v>2</v>
      </c>
      <c r="AM18" s="321">
        <f t="shared" si="8"/>
        <v>0</v>
      </c>
      <c r="AN18" s="322">
        <f t="shared" si="9"/>
        <v>0</v>
      </c>
      <c r="AO18" s="319" t="s">
        <v>68</v>
      </c>
    </row>
    <row r="19" spans="1:41" ht="11.25" customHeight="1">
      <c r="A19" s="396"/>
      <c r="B19" s="393"/>
      <c r="C19" s="245" t="s">
        <v>2</v>
      </c>
      <c r="D19" s="246">
        <v>1</v>
      </c>
      <c r="E19" s="247"/>
      <c r="F19" s="247"/>
      <c r="G19" s="247"/>
      <c r="H19" s="248"/>
      <c r="I19" s="249"/>
      <c r="J19" s="250"/>
      <c r="K19" s="251"/>
      <c r="L19" s="250"/>
      <c r="M19" s="248"/>
      <c r="N19" s="252">
        <v>2</v>
      </c>
      <c r="O19" s="250"/>
      <c r="P19" s="250"/>
      <c r="Q19" s="250"/>
      <c r="R19" s="248"/>
      <c r="S19" s="252"/>
      <c r="T19" s="250"/>
      <c r="U19" s="250"/>
      <c r="V19" s="250"/>
      <c r="W19" s="248"/>
      <c r="X19" s="252"/>
      <c r="Y19" s="252"/>
      <c r="Z19" s="252"/>
      <c r="AA19" s="250"/>
      <c r="AB19" s="253"/>
      <c r="AC19" s="314"/>
      <c r="AD19" s="63">
        <f t="shared" si="0"/>
        <v>1</v>
      </c>
      <c r="AE19" s="63">
        <f t="shared" si="1"/>
        <v>0</v>
      </c>
      <c r="AF19" s="63">
        <f t="shared" si="2"/>
        <v>2</v>
      </c>
      <c r="AG19" s="63">
        <f t="shared" si="3"/>
        <v>0</v>
      </c>
      <c r="AH19" s="63">
        <f t="shared" si="4"/>
        <v>0</v>
      </c>
      <c r="AI19" s="315"/>
      <c r="AJ19" s="316">
        <f t="shared" si="5"/>
        <v>8</v>
      </c>
      <c r="AK19" s="317">
        <f t="shared" si="6"/>
        <v>6</v>
      </c>
      <c r="AL19" s="317">
        <f t="shared" si="7"/>
        <v>6</v>
      </c>
      <c r="AM19" s="317">
        <f t="shared" si="8"/>
        <v>0</v>
      </c>
      <c r="AN19" s="318">
        <f t="shared" si="9"/>
        <v>0</v>
      </c>
      <c r="AO19" s="319" t="s">
        <v>69</v>
      </c>
    </row>
    <row r="20" spans="1:41" ht="11.25" customHeight="1" thickBot="1">
      <c r="A20" s="400"/>
      <c r="B20" s="394"/>
      <c r="C20" s="254" t="s">
        <v>31</v>
      </c>
      <c r="D20" s="255">
        <v>1</v>
      </c>
      <c r="E20" s="256"/>
      <c r="F20" s="256"/>
      <c r="G20" s="256"/>
      <c r="H20" s="257"/>
      <c r="I20" s="258"/>
      <c r="J20" s="259"/>
      <c r="K20" s="260"/>
      <c r="L20" s="259"/>
      <c r="M20" s="257"/>
      <c r="N20" s="261"/>
      <c r="O20" s="259"/>
      <c r="P20" s="259"/>
      <c r="Q20" s="259"/>
      <c r="R20" s="257"/>
      <c r="S20" s="261"/>
      <c r="T20" s="259"/>
      <c r="U20" s="259"/>
      <c r="V20" s="259"/>
      <c r="W20" s="257"/>
      <c r="X20" s="261"/>
      <c r="Y20" s="261"/>
      <c r="Z20" s="261"/>
      <c r="AA20" s="259"/>
      <c r="AB20" s="262"/>
      <c r="AC20" s="314"/>
      <c r="AD20" s="63">
        <f t="shared" si="0"/>
        <v>1</v>
      </c>
      <c r="AE20" s="63">
        <f t="shared" si="1"/>
        <v>0</v>
      </c>
      <c r="AF20" s="63">
        <f t="shared" si="2"/>
        <v>0</v>
      </c>
      <c r="AG20" s="63">
        <f t="shared" si="3"/>
        <v>0</v>
      </c>
      <c r="AH20" s="63">
        <f t="shared" si="4"/>
        <v>0</v>
      </c>
      <c r="AI20" s="315"/>
      <c r="AJ20" s="323">
        <f t="shared" si="5"/>
        <v>3</v>
      </c>
      <c r="AK20" s="324">
        <f t="shared" si="6"/>
        <v>5</v>
      </c>
      <c r="AL20" s="324">
        <f t="shared" si="7"/>
        <v>1</v>
      </c>
      <c r="AM20" s="324">
        <f t="shared" si="8"/>
        <v>0</v>
      </c>
      <c r="AN20" s="325">
        <f t="shared" si="9"/>
        <v>0</v>
      </c>
      <c r="AO20" s="326" t="s">
        <v>70</v>
      </c>
    </row>
    <row r="21" spans="1:41" ht="11.25" customHeight="1">
      <c r="A21" s="280"/>
      <c r="B21" s="407" t="s">
        <v>110</v>
      </c>
      <c r="C21" s="263" t="s">
        <v>0</v>
      </c>
      <c r="D21" s="281">
        <v>2</v>
      </c>
      <c r="E21" s="282"/>
      <c r="F21" s="282"/>
      <c r="G21" s="282"/>
      <c r="H21" s="283"/>
      <c r="I21" s="284"/>
      <c r="J21" s="285"/>
      <c r="K21" s="285"/>
      <c r="L21" s="285"/>
      <c r="M21" s="286"/>
      <c r="N21" s="287"/>
      <c r="O21" s="285"/>
      <c r="P21" s="285"/>
      <c r="Q21" s="285"/>
      <c r="R21" s="283"/>
      <c r="S21" s="284"/>
      <c r="T21" s="285"/>
      <c r="U21" s="285"/>
      <c r="V21" s="285"/>
      <c r="W21" s="286"/>
      <c r="X21" s="287"/>
      <c r="Y21" s="285"/>
      <c r="Z21" s="285"/>
      <c r="AA21" s="285"/>
      <c r="AB21" s="288"/>
      <c r="AC21" s="314">
        <f>AC9+AC17</f>
        <v>10</v>
      </c>
      <c r="AD21" s="63">
        <f>SUM(D21:H21)</f>
        <v>2</v>
      </c>
      <c r="AE21" s="63">
        <f>SUM(I21:M21)</f>
        <v>0</v>
      </c>
      <c r="AF21" s="63">
        <f>SUM(N21:R21)</f>
        <v>0</v>
      </c>
      <c r="AG21" s="63">
        <f>SUM(S21:W21)</f>
        <v>0</v>
      </c>
      <c r="AH21" s="63">
        <f>SUM(X21:AB21)</f>
        <v>0</v>
      </c>
      <c r="AI21" s="315">
        <f>AI9+AI17</f>
        <v>86</v>
      </c>
      <c r="AJ21" s="320">
        <f t="shared" si="5"/>
        <v>3</v>
      </c>
      <c r="AK21" s="321">
        <f t="shared" si="6"/>
        <v>0</v>
      </c>
      <c r="AL21" s="321">
        <f t="shared" si="7"/>
        <v>0</v>
      </c>
      <c r="AM21" s="321">
        <f t="shared" si="8"/>
        <v>0</v>
      </c>
      <c r="AN21" s="322">
        <f t="shared" si="9"/>
        <v>0</v>
      </c>
      <c r="AO21" s="327" t="s">
        <v>111</v>
      </c>
    </row>
    <row r="22" spans="1:41" ht="11.25" customHeight="1" thickBot="1">
      <c r="A22" s="289"/>
      <c r="B22" s="408"/>
      <c r="C22" s="254" t="s">
        <v>31</v>
      </c>
      <c r="D22" s="290"/>
      <c r="E22" s="291"/>
      <c r="F22" s="291"/>
      <c r="G22" s="291"/>
      <c r="H22" s="292"/>
      <c r="I22" s="293"/>
      <c r="J22" s="294"/>
      <c r="K22" s="294"/>
      <c r="L22" s="294"/>
      <c r="M22" s="295"/>
      <c r="N22" s="296">
        <v>1</v>
      </c>
      <c r="O22" s="294"/>
      <c r="P22" s="294"/>
      <c r="Q22" s="294"/>
      <c r="R22" s="292"/>
      <c r="S22" s="293"/>
      <c r="T22" s="294"/>
      <c r="U22" s="294"/>
      <c r="V22" s="294"/>
      <c r="W22" s="295"/>
      <c r="X22" s="296"/>
      <c r="Y22" s="294"/>
      <c r="Z22" s="294"/>
      <c r="AA22" s="294"/>
      <c r="AB22" s="297"/>
      <c r="AC22" s="314">
        <f>AC5+AC9+AC13+AC17</f>
        <v>29</v>
      </c>
      <c r="AD22" s="63">
        <f>SUM(D22:H22)</f>
        <v>0</v>
      </c>
      <c r="AE22" s="63">
        <f>SUM(I22:M22)</f>
        <v>0</v>
      </c>
      <c r="AF22" s="63">
        <f>SUM(N22:R22)</f>
        <v>1</v>
      </c>
      <c r="AG22" s="63">
        <f>SUM(S22:W22)</f>
        <v>0</v>
      </c>
      <c r="AH22" s="63">
        <f>SUM(X22:AB22)</f>
        <v>0</v>
      </c>
      <c r="AI22" s="315">
        <f>AI5+AI9+AI13+AI17</f>
        <v>231</v>
      </c>
      <c r="AJ22" s="328">
        <f t="shared" si="5"/>
        <v>0</v>
      </c>
      <c r="AK22" s="329">
        <f t="shared" si="6"/>
        <v>1</v>
      </c>
      <c r="AL22" s="329">
        <f t="shared" si="7"/>
        <v>1</v>
      </c>
      <c r="AM22" s="329">
        <f t="shared" si="8"/>
        <v>0</v>
      </c>
      <c r="AN22" s="330">
        <f t="shared" si="9"/>
        <v>0</v>
      </c>
      <c r="AO22" s="331" t="s">
        <v>112</v>
      </c>
    </row>
    <row r="23" spans="2:41" ht="11.25" customHeight="1" thickBot="1">
      <c r="B23" s="298"/>
      <c r="C23" s="299"/>
      <c r="D23" s="300"/>
      <c r="E23" s="300"/>
      <c r="F23" s="300"/>
      <c r="G23" s="300"/>
      <c r="H23" s="301"/>
      <c r="I23" s="302"/>
      <c r="J23" s="302"/>
      <c r="K23" s="302"/>
      <c r="L23" s="302"/>
      <c r="M23" s="301"/>
      <c r="N23" s="302"/>
      <c r="O23" s="302"/>
      <c r="P23" s="302"/>
      <c r="Q23" s="302"/>
      <c r="R23" s="301"/>
      <c r="S23" s="302"/>
      <c r="T23" s="302"/>
      <c r="U23" s="302"/>
      <c r="V23" s="302"/>
      <c r="W23" s="301"/>
      <c r="X23" s="302"/>
      <c r="Y23" s="302"/>
      <c r="Z23" s="302"/>
      <c r="AA23" s="302"/>
      <c r="AB23" s="301"/>
      <c r="AC23" s="332"/>
      <c r="AD23" s="5" t="s">
        <v>50</v>
      </c>
      <c r="AE23" s="5" t="s">
        <v>51</v>
      </c>
      <c r="AF23" s="5" t="s">
        <v>52</v>
      </c>
      <c r="AG23" s="5" t="s">
        <v>53</v>
      </c>
      <c r="AH23" s="5" t="s">
        <v>54</v>
      </c>
      <c r="AI23" s="63"/>
      <c r="AJ23" s="63"/>
      <c r="AK23" s="63"/>
      <c r="AL23" s="63"/>
      <c r="AM23" s="63"/>
      <c r="AN23" s="63"/>
      <c r="AO23" s="63"/>
    </row>
    <row r="24" spans="1:41" ht="11.25" customHeight="1">
      <c r="A24" s="389">
        <f>'Dati part'!B4</f>
        <v>3</v>
      </c>
      <c r="B24" s="392" t="s">
        <v>3</v>
      </c>
      <c r="C24" s="235" t="s">
        <v>0</v>
      </c>
      <c r="D24" s="236"/>
      <c r="E24" s="237"/>
      <c r="F24" s="237"/>
      <c r="G24" s="237"/>
      <c r="H24" s="238"/>
      <c r="I24" s="239"/>
      <c r="J24" s="240"/>
      <c r="K24" s="241"/>
      <c r="L24" s="240"/>
      <c r="M24" s="238"/>
      <c r="N24" s="242">
        <v>1</v>
      </c>
      <c r="O24" s="240"/>
      <c r="P24" s="240"/>
      <c r="Q24" s="240"/>
      <c r="R24" s="238"/>
      <c r="S24" s="242"/>
      <c r="T24" s="240"/>
      <c r="U24" s="240"/>
      <c r="V24" s="240"/>
      <c r="W24" s="238"/>
      <c r="X24" s="242"/>
      <c r="Y24" s="242"/>
      <c r="Z24" s="242"/>
      <c r="AA24" s="240"/>
      <c r="AB24" s="243"/>
      <c r="AC24" s="314">
        <f>SUM(AD24:AH27)</f>
        <v>6</v>
      </c>
      <c r="AD24" s="63">
        <f aca="true" t="shared" si="10" ref="AD24:AD39">SUM(D24:H24)</f>
        <v>0</v>
      </c>
      <c r="AE24" s="63">
        <f aca="true" t="shared" si="11" ref="AE24:AE39">SUM(I24:M24)</f>
        <v>0</v>
      </c>
      <c r="AF24" s="63">
        <f aca="true" t="shared" si="12" ref="AF24:AF39">SUM(N24:R24)</f>
        <v>1</v>
      </c>
      <c r="AG24" s="63">
        <f aca="true" t="shared" si="13" ref="AG24:AG39">SUM(S24:W24)</f>
        <v>0</v>
      </c>
      <c r="AH24" s="63">
        <f aca="true" t="shared" si="14" ref="AH24:AH39">SUM(X24:AB24)</f>
        <v>0</v>
      </c>
      <c r="AI24" s="63"/>
      <c r="AJ24" s="63"/>
      <c r="AK24" s="63"/>
      <c r="AL24" s="63"/>
      <c r="AM24" s="63"/>
      <c r="AN24" s="63"/>
      <c r="AO24" s="63"/>
    </row>
    <row r="25" spans="1:41" ht="11.25" customHeight="1">
      <c r="A25" s="390"/>
      <c r="B25" s="393"/>
      <c r="C25" s="245" t="s">
        <v>1</v>
      </c>
      <c r="D25" s="246"/>
      <c r="E25" s="247"/>
      <c r="F25" s="247"/>
      <c r="G25" s="247"/>
      <c r="H25" s="248"/>
      <c r="I25" s="249">
        <v>1</v>
      </c>
      <c r="J25" s="250"/>
      <c r="K25" s="251"/>
      <c r="L25" s="250"/>
      <c r="M25" s="248"/>
      <c r="N25" s="252">
        <v>1</v>
      </c>
      <c r="O25" s="250"/>
      <c r="P25" s="250"/>
      <c r="Q25" s="250"/>
      <c r="R25" s="248"/>
      <c r="S25" s="252"/>
      <c r="T25" s="250"/>
      <c r="U25" s="250"/>
      <c r="V25" s="250"/>
      <c r="W25" s="248"/>
      <c r="X25" s="252"/>
      <c r="Y25" s="252"/>
      <c r="Z25" s="252"/>
      <c r="AA25" s="250"/>
      <c r="AB25" s="253"/>
      <c r="AC25" s="314"/>
      <c r="AD25" s="63">
        <f t="shared" si="10"/>
        <v>0</v>
      </c>
      <c r="AE25" s="63">
        <f t="shared" si="11"/>
        <v>1</v>
      </c>
      <c r="AF25" s="63">
        <f t="shared" si="12"/>
        <v>1</v>
      </c>
      <c r="AG25" s="63">
        <f t="shared" si="13"/>
        <v>0</v>
      </c>
      <c r="AH25" s="63">
        <f t="shared" si="14"/>
        <v>0</v>
      </c>
      <c r="AI25" s="63"/>
      <c r="AJ25" s="63"/>
      <c r="AK25" s="63"/>
      <c r="AL25" s="63"/>
      <c r="AM25" s="63"/>
      <c r="AN25" s="63"/>
      <c r="AO25" s="63"/>
    </row>
    <row r="26" spans="1:41" ht="11.25" customHeight="1">
      <c r="A26" s="391"/>
      <c r="B26" s="393"/>
      <c r="C26" s="245" t="s">
        <v>2</v>
      </c>
      <c r="D26" s="246">
        <v>1</v>
      </c>
      <c r="E26" s="247"/>
      <c r="F26" s="247"/>
      <c r="G26" s="247"/>
      <c r="H26" s="248"/>
      <c r="I26" s="249">
        <v>1</v>
      </c>
      <c r="J26" s="250"/>
      <c r="K26" s="251"/>
      <c r="L26" s="250"/>
      <c r="M26" s="248"/>
      <c r="N26" s="252"/>
      <c r="O26" s="250"/>
      <c r="P26" s="250"/>
      <c r="Q26" s="250"/>
      <c r="R26" s="248"/>
      <c r="S26" s="252"/>
      <c r="T26" s="250"/>
      <c r="U26" s="250"/>
      <c r="V26" s="250"/>
      <c r="W26" s="248"/>
      <c r="X26" s="252"/>
      <c r="Y26" s="252"/>
      <c r="Z26" s="252"/>
      <c r="AA26" s="250"/>
      <c r="AB26" s="253"/>
      <c r="AC26" s="314"/>
      <c r="AD26" s="63">
        <f t="shared" si="10"/>
        <v>1</v>
      </c>
      <c r="AE26" s="63">
        <f t="shared" si="11"/>
        <v>1</v>
      </c>
      <c r="AF26" s="63">
        <f t="shared" si="12"/>
        <v>0</v>
      </c>
      <c r="AG26" s="63">
        <f t="shared" si="13"/>
        <v>0</v>
      </c>
      <c r="AH26" s="63">
        <f t="shared" si="14"/>
        <v>0</v>
      </c>
      <c r="AI26" s="63"/>
      <c r="AJ26" s="63"/>
      <c r="AK26" s="63"/>
      <c r="AL26" s="63"/>
      <c r="AM26" s="63"/>
      <c r="AN26" s="63"/>
      <c r="AO26" s="63"/>
    </row>
    <row r="27" spans="1:41" ht="11.25" customHeight="1" thickBot="1">
      <c r="A27" s="395" t="str">
        <f>'Dati part'!C4</f>
        <v>MONICA BONORI</v>
      </c>
      <c r="B27" s="394"/>
      <c r="C27" s="254" t="s">
        <v>31</v>
      </c>
      <c r="D27" s="255"/>
      <c r="E27" s="256"/>
      <c r="F27" s="256"/>
      <c r="G27" s="256"/>
      <c r="H27" s="257"/>
      <c r="I27" s="258">
        <v>1</v>
      </c>
      <c r="J27" s="259"/>
      <c r="K27" s="260"/>
      <c r="L27" s="259"/>
      <c r="M27" s="257"/>
      <c r="N27" s="261"/>
      <c r="O27" s="259"/>
      <c r="P27" s="259"/>
      <c r="Q27" s="259"/>
      <c r="R27" s="257"/>
      <c r="S27" s="261"/>
      <c r="T27" s="259"/>
      <c r="U27" s="259"/>
      <c r="V27" s="259"/>
      <c r="W27" s="257"/>
      <c r="X27" s="261"/>
      <c r="Y27" s="261"/>
      <c r="Z27" s="261"/>
      <c r="AA27" s="259"/>
      <c r="AB27" s="262"/>
      <c r="AC27" s="314"/>
      <c r="AD27" s="63">
        <f t="shared" si="10"/>
        <v>0</v>
      </c>
      <c r="AE27" s="63">
        <f t="shared" si="11"/>
        <v>1</v>
      </c>
      <c r="AF27" s="63">
        <f t="shared" si="12"/>
        <v>0</v>
      </c>
      <c r="AG27" s="63">
        <f t="shared" si="13"/>
        <v>0</v>
      </c>
      <c r="AH27" s="63">
        <f t="shared" si="14"/>
        <v>0</v>
      </c>
      <c r="AI27" s="63"/>
      <c r="AJ27" s="63"/>
      <c r="AK27" s="63"/>
      <c r="AL27" s="63"/>
      <c r="AM27" s="63"/>
      <c r="AN27" s="63"/>
      <c r="AO27" s="63"/>
    </row>
    <row r="28" spans="1:41" ht="11.25" customHeight="1">
      <c r="A28" s="396"/>
      <c r="B28" s="398" t="s">
        <v>4</v>
      </c>
      <c r="C28" s="263" t="s">
        <v>0</v>
      </c>
      <c r="D28" s="279"/>
      <c r="E28" s="264"/>
      <c r="F28" s="264"/>
      <c r="G28" s="264"/>
      <c r="H28" s="238"/>
      <c r="I28" s="265">
        <v>2</v>
      </c>
      <c r="J28" s="266"/>
      <c r="K28" s="267"/>
      <c r="L28" s="266"/>
      <c r="M28" s="268"/>
      <c r="N28" s="269"/>
      <c r="O28" s="266"/>
      <c r="P28" s="266"/>
      <c r="Q28" s="266"/>
      <c r="R28" s="268"/>
      <c r="S28" s="269"/>
      <c r="T28" s="266"/>
      <c r="U28" s="266"/>
      <c r="V28" s="266"/>
      <c r="W28" s="268"/>
      <c r="X28" s="269"/>
      <c r="Y28" s="269"/>
      <c r="Z28" s="269"/>
      <c r="AA28" s="266"/>
      <c r="AB28" s="270"/>
      <c r="AC28" s="314">
        <f>SUM(AD28:AH31)</f>
        <v>8</v>
      </c>
      <c r="AD28" s="63">
        <f t="shared" si="10"/>
        <v>0</v>
      </c>
      <c r="AE28" s="63">
        <f t="shared" si="11"/>
        <v>2</v>
      </c>
      <c r="AF28" s="63">
        <f t="shared" si="12"/>
        <v>0</v>
      </c>
      <c r="AG28" s="63">
        <f t="shared" si="13"/>
        <v>0</v>
      </c>
      <c r="AH28" s="63">
        <f t="shared" si="14"/>
        <v>0</v>
      </c>
      <c r="AI28" s="63"/>
      <c r="AJ28" s="63"/>
      <c r="AK28" s="63"/>
      <c r="AL28" s="63"/>
      <c r="AM28" s="63"/>
      <c r="AN28" s="63"/>
      <c r="AO28" s="63"/>
    </row>
    <row r="29" spans="1:41" ht="11.25" customHeight="1">
      <c r="A29" s="396"/>
      <c r="B29" s="393"/>
      <c r="C29" s="245" t="s">
        <v>1</v>
      </c>
      <c r="D29" s="246"/>
      <c r="E29" s="247"/>
      <c r="F29" s="247"/>
      <c r="G29" s="247"/>
      <c r="H29" s="248"/>
      <c r="I29" s="249">
        <v>2</v>
      </c>
      <c r="J29" s="250"/>
      <c r="K29" s="251"/>
      <c r="L29" s="250"/>
      <c r="M29" s="248"/>
      <c r="N29" s="252"/>
      <c r="O29" s="250"/>
      <c r="P29" s="250"/>
      <c r="Q29" s="250"/>
      <c r="R29" s="248"/>
      <c r="S29" s="252"/>
      <c r="T29" s="250"/>
      <c r="U29" s="250"/>
      <c r="V29" s="250"/>
      <c r="W29" s="248"/>
      <c r="X29" s="252"/>
      <c r="Y29" s="252"/>
      <c r="Z29" s="252"/>
      <c r="AA29" s="250"/>
      <c r="AB29" s="253"/>
      <c r="AC29" s="314"/>
      <c r="AD29" s="63">
        <f t="shared" si="10"/>
        <v>0</v>
      </c>
      <c r="AE29" s="63">
        <f t="shared" si="11"/>
        <v>2</v>
      </c>
      <c r="AF29" s="63">
        <f t="shared" si="12"/>
        <v>0</v>
      </c>
      <c r="AG29" s="63">
        <f t="shared" si="13"/>
        <v>0</v>
      </c>
      <c r="AH29" s="63">
        <f t="shared" si="14"/>
        <v>0</v>
      </c>
      <c r="AI29" s="63"/>
      <c r="AJ29" s="63"/>
      <c r="AK29" s="63"/>
      <c r="AL29" s="63"/>
      <c r="AM29" s="63"/>
      <c r="AN29" s="63"/>
      <c r="AO29" s="63"/>
    </row>
    <row r="30" spans="1:41" ht="11.25" customHeight="1">
      <c r="A30" s="396"/>
      <c r="B30" s="393"/>
      <c r="C30" s="245" t="s">
        <v>2</v>
      </c>
      <c r="D30" s="246">
        <v>1</v>
      </c>
      <c r="E30" s="247"/>
      <c r="F30" s="247"/>
      <c r="G30" s="247"/>
      <c r="H30" s="248"/>
      <c r="I30" s="249">
        <v>2</v>
      </c>
      <c r="J30" s="250"/>
      <c r="K30" s="251"/>
      <c r="L30" s="250"/>
      <c r="M30" s="248"/>
      <c r="N30" s="252"/>
      <c r="O30" s="250"/>
      <c r="P30" s="250"/>
      <c r="Q30" s="250"/>
      <c r="R30" s="248"/>
      <c r="S30" s="252"/>
      <c r="T30" s="250"/>
      <c r="U30" s="250"/>
      <c r="V30" s="250"/>
      <c r="W30" s="248"/>
      <c r="X30" s="252"/>
      <c r="Y30" s="252"/>
      <c r="Z30" s="252"/>
      <c r="AA30" s="250"/>
      <c r="AB30" s="253"/>
      <c r="AC30" s="314"/>
      <c r="AD30" s="63">
        <f t="shared" si="10"/>
        <v>1</v>
      </c>
      <c r="AE30" s="63">
        <f t="shared" si="11"/>
        <v>2</v>
      </c>
      <c r="AF30" s="63">
        <f t="shared" si="12"/>
        <v>0</v>
      </c>
      <c r="AG30" s="63">
        <f t="shared" si="13"/>
        <v>0</v>
      </c>
      <c r="AH30" s="63">
        <f t="shared" si="14"/>
        <v>0</v>
      </c>
      <c r="AI30" s="63"/>
      <c r="AJ30" s="63"/>
      <c r="AK30" s="63"/>
      <c r="AL30" s="63"/>
      <c r="AM30" s="63"/>
      <c r="AN30" s="63"/>
      <c r="AO30" s="63"/>
    </row>
    <row r="31" spans="1:41" ht="11.25" customHeight="1" thickBot="1">
      <c r="A31" s="396"/>
      <c r="B31" s="399"/>
      <c r="C31" s="271" t="s">
        <v>31</v>
      </c>
      <c r="D31" s="303"/>
      <c r="E31" s="272"/>
      <c r="F31" s="272"/>
      <c r="G31" s="272"/>
      <c r="H31" s="257"/>
      <c r="I31" s="273">
        <v>1</v>
      </c>
      <c r="J31" s="274"/>
      <c r="K31" s="275"/>
      <c r="L31" s="274"/>
      <c r="M31" s="276"/>
      <c r="N31" s="277"/>
      <c r="O31" s="274"/>
      <c r="P31" s="274"/>
      <c r="Q31" s="274"/>
      <c r="R31" s="276"/>
      <c r="S31" s="277"/>
      <c r="T31" s="274"/>
      <c r="U31" s="274"/>
      <c r="V31" s="274"/>
      <c r="W31" s="276"/>
      <c r="X31" s="277"/>
      <c r="Y31" s="277"/>
      <c r="Z31" s="277"/>
      <c r="AA31" s="274"/>
      <c r="AB31" s="278"/>
      <c r="AC31" s="314"/>
      <c r="AD31" s="63">
        <f t="shared" si="10"/>
        <v>0</v>
      </c>
      <c r="AE31" s="63">
        <f t="shared" si="11"/>
        <v>1</v>
      </c>
      <c r="AF31" s="63">
        <f t="shared" si="12"/>
        <v>0</v>
      </c>
      <c r="AG31" s="63">
        <f t="shared" si="13"/>
        <v>0</v>
      </c>
      <c r="AH31" s="63">
        <f t="shared" si="14"/>
        <v>0</v>
      </c>
      <c r="AI31" s="63"/>
      <c r="AJ31" s="63"/>
      <c r="AK31" s="63"/>
      <c r="AL31" s="63"/>
      <c r="AM31" s="63"/>
      <c r="AN31" s="63"/>
      <c r="AO31" s="63"/>
    </row>
    <row r="32" spans="1:41" ht="11.25" customHeight="1">
      <c r="A32" s="396"/>
      <c r="B32" s="392" t="s">
        <v>5</v>
      </c>
      <c r="C32" s="235" t="s">
        <v>0</v>
      </c>
      <c r="D32" s="236"/>
      <c r="E32" s="237"/>
      <c r="F32" s="237"/>
      <c r="G32" s="237"/>
      <c r="H32" s="238"/>
      <c r="I32" s="239"/>
      <c r="J32" s="240"/>
      <c r="K32" s="241"/>
      <c r="L32" s="240"/>
      <c r="M32" s="238"/>
      <c r="N32" s="242"/>
      <c r="O32" s="240"/>
      <c r="P32" s="240"/>
      <c r="Q32" s="240"/>
      <c r="R32" s="238"/>
      <c r="S32" s="242"/>
      <c r="T32" s="240"/>
      <c r="U32" s="240"/>
      <c r="V32" s="240"/>
      <c r="W32" s="238"/>
      <c r="X32" s="242"/>
      <c r="Y32" s="242"/>
      <c r="Z32" s="242"/>
      <c r="AA32" s="240"/>
      <c r="AB32" s="243"/>
      <c r="AC32" s="314">
        <f>SUM(AD32:AH35)</f>
        <v>1</v>
      </c>
      <c r="AD32" s="63">
        <f t="shared" si="10"/>
        <v>0</v>
      </c>
      <c r="AE32" s="63">
        <f t="shared" si="11"/>
        <v>0</v>
      </c>
      <c r="AF32" s="63">
        <f t="shared" si="12"/>
        <v>0</v>
      </c>
      <c r="AG32" s="63">
        <f t="shared" si="13"/>
        <v>0</v>
      </c>
      <c r="AH32" s="63">
        <f t="shared" si="14"/>
        <v>0</v>
      </c>
      <c r="AI32" s="63"/>
      <c r="AJ32" s="63"/>
      <c r="AK32" s="63"/>
      <c r="AL32" s="63"/>
      <c r="AM32" s="63"/>
      <c r="AN32" s="63"/>
      <c r="AO32" s="63"/>
    </row>
    <row r="33" spans="1:41" ht="11.25" customHeight="1">
      <c r="A33" s="396"/>
      <c r="B33" s="393"/>
      <c r="C33" s="245" t="s">
        <v>1</v>
      </c>
      <c r="D33" s="246"/>
      <c r="E33" s="247"/>
      <c r="F33" s="247"/>
      <c r="G33" s="247"/>
      <c r="H33" s="248"/>
      <c r="I33" s="249">
        <v>1</v>
      </c>
      <c r="J33" s="250"/>
      <c r="K33" s="251"/>
      <c r="L33" s="250"/>
      <c r="M33" s="248"/>
      <c r="N33" s="252"/>
      <c r="O33" s="250"/>
      <c r="P33" s="250"/>
      <c r="Q33" s="250"/>
      <c r="R33" s="248"/>
      <c r="S33" s="252"/>
      <c r="T33" s="250"/>
      <c r="U33" s="250"/>
      <c r="V33" s="250"/>
      <c r="W33" s="248"/>
      <c r="X33" s="252"/>
      <c r="Y33" s="252"/>
      <c r="Z33" s="252"/>
      <c r="AA33" s="250"/>
      <c r="AB33" s="253"/>
      <c r="AC33" s="314"/>
      <c r="AD33" s="63">
        <f t="shared" si="10"/>
        <v>0</v>
      </c>
      <c r="AE33" s="63">
        <f t="shared" si="11"/>
        <v>1</v>
      </c>
      <c r="AF33" s="63">
        <f t="shared" si="12"/>
        <v>0</v>
      </c>
      <c r="AG33" s="63">
        <f t="shared" si="13"/>
        <v>0</v>
      </c>
      <c r="AH33" s="63">
        <f t="shared" si="14"/>
        <v>0</v>
      </c>
      <c r="AI33" s="63"/>
      <c r="AJ33" s="63"/>
      <c r="AK33" s="63"/>
      <c r="AL33" s="63"/>
      <c r="AM33" s="63"/>
      <c r="AN33" s="63"/>
      <c r="AO33" s="63"/>
    </row>
    <row r="34" spans="1:41" ht="11.25" customHeight="1">
      <c r="A34" s="396"/>
      <c r="B34" s="393"/>
      <c r="C34" s="245" t="s">
        <v>2</v>
      </c>
      <c r="D34" s="246"/>
      <c r="E34" s="247"/>
      <c r="F34" s="247"/>
      <c r="G34" s="247"/>
      <c r="H34" s="248"/>
      <c r="I34" s="249"/>
      <c r="J34" s="250"/>
      <c r="K34" s="251"/>
      <c r="L34" s="250"/>
      <c r="M34" s="248"/>
      <c r="N34" s="252"/>
      <c r="O34" s="250"/>
      <c r="P34" s="250"/>
      <c r="Q34" s="250"/>
      <c r="R34" s="248"/>
      <c r="S34" s="252"/>
      <c r="T34" s="250"/>
      <c r="U34" s="250"/>
      <c r="V34" s="250"/>
      <c r="W34" s="248"/>
      <c r="X34" s="252"/>
      <c r="Y34" s="252"/>
      <c r="Z34" s="252"/>
      <c r="AA34" s="250"/>
      <c r="AB34" s="253"/>
      <c r="AC34" s="314"/>
      <c r="AD34" s="63">
        <f t="shared" si="10"/>
        <v>0</v>
      </c>
      <c r="AE34" s="63">
        <f t="shared" si="11"/>
        <v>0</v>
      </c>
      <c r="AF34" s="63">
        <f t="shared" si="12"/>
        <v>0</v>
      </c>
      <c r="AG34" s="63">
        <f t="shared" si="13"/>
        <v>0</v>
      </c>
      <c r="AH34" s="63">
        <f t="shared" si="14"/>
        <v>0</v>
      </c>
      <c r="AI34" s="63"/>
      <c r="AJ34" s="63"/>
      <c r="AK34" s="63"/>
      <c r="AL34" s="63"/>
      <c r="AM34" s="63"/>
      <c r="AN34" s="63"/>
      <c r="AO34" s="63"/>
    </row>
    <row r="35" spans="1:41" ht="11.25" customHeight="1" thickBot="1">
      <c r="A35" s="396"/>
      <c r="B35" s="394"/>
      <c r="C35" s="254" t="s">
        <v>31</v>
      </c>
      <c r="D35" s="255"/>
      <c r="E35" s="256"/>
      <c r="F35" s="256"/>
      <c r="G35" s="256"/>
      <c r="H35" s="257"/>
      <c r="I35" s="258"/>
      <c r="J35" s="259"/>
      <c r="K35" s="260"/>
      <c r="L35" s="259"/>
      <c r="M35" s="257"/>
      <c r="N35" s="261"/>
      <c r="O35" s="259"/>
      <c r="P35" s="259"/>
      <c r="Q35" s="259"/>
      <c r="R35" s="257"/>
      <c r="S35" s="261"/>
      <c r="T35" s="259"/>
      <c r="U35" s="259"/>
      <c r="V35" s="259"/>
      <c r="W35" s="257"/>
      <c r="X35" s="261"/>
      <c r="Y35" s="261"/>
      <c r="Z35" s="261"/>
      <c r="AA35" s="259"/>
      <c r="AB35" s="262"/>
      <c r="AC35" s="314"/>
      <c r="AD35" s="63">
        <f t="shared" si="10"/>
        <v>0</v>
      </c>
      <c r="AE35" s="63">
        <f t="shared" si="11"/>
        <v>0</v>
      </c>
      <c r="AF35" s="63">
        <f t="shared" si="12"/>
        <v>0</v>
      </c>
      <c r="AG35" s="63">
        <f t="shared" si="13"/>
        <v>0</v>
      </c>
      <c r="AH35" s="63">
        <f t="shared" si="14"/>
        <v>0</v>
      </c>
      <c r="AI35" s="63"/>
      <c r="AJ35" s="63"/>
      <c r="AK35" s="63"/>
      <c r="AL35" s="63"/>
      <c r="AM35" s="63"/>
      <c r="AN35" s="63"/>
      <c r="AO35" s="63"/>
    </row>
    <row r="36" spans="1:41" ht="11.25" customHeight="1">
      <c r="A36" s="396"/>
      <c r="B36" s="398" t="s">
        <v>22</v>
      </c>
      <c r="C36" s="263" t="s">
        <v>0</v>
      </c>
      <c r="D36" s="279"/>
      <c r="E36" s="264"/>
      <c r="F36" s="264"/>
      <c r="G36" s="264"/>
      <c r="H36" s="238"/>
      <c r="I36" s="265"/>
      <c r="J36" s="266"/>
      <c r="K36" s="267"/>
      <c r="L36" s="266"/>
      <c r="M36" s="268"/>
      <c r="N36" s="269"/>
      <c r="O36" s="266"/>
      <c r="P36" s="266"/>
      <c r="Q36" s="266"/>
      <c r="R36" s="268"/>
      <c r="S36" s="269"/>
      <c r="T36" s="266"/>
      <c r="U36" s="266"/>
      <c r="V36" s="266"/>
      <c r="W36" s="268"/>
      <c r="X36" s="269"/>
      <c r="Y36" s="269"/>
      <c r="Z36" s="269"/>
      <c r="AA36" s="266"/>
      <c r="AB36" s="270"/>
      <c r="AC36" s="314">
        <f>SUM(AD36:AH39)</f>
        <v>3</v>
      </c>
      <c r="AD36" s="63">
        <f t="shared" si="10"/>
        <v>0</v>
      </c>
      <c r="AE36" s="63">
        <f t="shared" si="11"/>
        <v>0</v>
      </c>
      <c r="AF36" s="63">
        <f t="shared" si="12"/>
        <v>0</v>
      </c>
      <c r="AG36" s="63">
        <f t="shared" si="13"/>
        <v>0</v>
      </c>
      <c r="AH36" s="63">
        <f t="shared" si="14"/>
        <v>0</v>
      </c>
      <c r="AI36" s="63"/>
      <c r="AJ36" s="63"/>
      <c r="AK36" s="63"/>
      <c r="AL36" s="63"/>
      <c r="AM36" s="63"/>
      <c r="AN36" s="63"/>
      <c r="AO36" s="63"/>
    </row>
    <row r="37" spans="1:41" ht="11.25" customHeight="1">
      <c r="A37" s="396"/>
      <c r="B37" s="393"/>
      <c r="C37" s="245" t="s">
        <v>1</v>
      </c>
      <c r="D37" s="246">
        <v>1</v>
      </c>
      <c r="E37" s="247"/>
      <c r="F37" s="247"/>
      <c r="G37" s="247"/>
      <c r="H37" s="248"/>
      <c r="I37" s="249"/>
      <c r="J37" s="250"/>
      <c r="K37" s="251"/>
      <c r="L37" s="250"/>
      <c r="M37" s="248"/>
      <c r="N37" s="252"/>
      <c r="O37" s="250"/>
      <c r="P37" s="250"/>
      <c r="Q37" s="250"/>
      <c r="R37" s="248"/>
      <c r="S37" s="252"/>
      <c r="T37" s="250"/>
      <c r="U37" s="250"/>
      <c r="V37" s="250"/>
      <c r="W37" s="248"/>
      <c r="X37" s="252"/>
      <c r="Y37" s="252"/>
      <c r="Z37" s="252"/>
      <c r="AA37" s="250"/>
      <c r="AB37" s="253"/>
      <c r="AC37" s="314"/>
      <c r="AD37" s="63">
        <f t="shared" si="10"/>
        <v>1</v>
      </c>
      <c r="AE37" s="63">
        <f t="shared" si="11"/>
        <v>0</v>
      </c>
      <c r="AF37" s="63">
        <f t="shared" si="12"/>
        <v>0</v>
      </c>
      <c r="AG37" s="63">
        <f t="shared" si="13"/>
        <v>0</v>
      </c>
      <c r="AH37" s="63">
        <f t="shared" si="14"/>
        <v>0</v>
      </c>
      <c r="AI37" s="63"/>
      <c r="AJ37" s="63"/>
      <c r="AK37" s="63"/>
      <c r="AL37" s="63"/>
      <c r="AM37" s="63"/>
      <c r="AN37" s="63"/>
      <c r="AO37" s="63"/>
    </row>
    <row r="38" spans="1:41" ht="11.25" customHeight="1">
      <c r="A38" s="396"/>
      <c r="B38" s="393"/>
      <c r="C38" s="245" t="s">
        <v>2</v>
      </c>
      <c r="D38" s="246"/>
      <c r="E38" s="247"/>
      <c r="F38" s="247"/>
      <c r="G38" s="247"/>
      <c r="H38" s="248"/>
      <c r="I38" s="249"/>
      <c r="J38" s="250"/>
      <c r="K38" s="251"/>
      <c r="L38" s="250"/>
      <c r="M38" s="248"/>
      <c r="N38" s="252"/>
      <c r="O38" s="250"/>
      <c r="P38" s="250"/>
      <c r="Q38" s="250"/>
      <c r="R38" s="248"/>
      <c r="S38" s="252"/>
      <c r="T38" s="250"/>
      <c r="U38" s="250"/>
      <c r="V38" s="250"/>
      <c r="W38" s="248"/>
      <c r="X38" s="252"/>
      <c r="Y38" s="252"/>
      <c r="Z38" s="252"/>
      <c r="AA38" s="250"/>
      <c r="AB38" s="253"/>
      <c r="AC38" s="314"/>
      <c r="AD38" s="63">
        <f t="shared" si="10"/>
        <v>0</v>
      </c>
      <c r="AE38" s="63">
        <f t="shared" si="11"/>
        <v>0</v>
      </c>
      <c r="AF38" s="63">
        <f t="shared" si="12"/>
        <v>0</v>
      </c>
      <c r="AG38" s="63">
        <f t="shared" si="13"/>
        <v>0</v>
      </c>
      <c r="AH38" s="63">
        <f t="shared" si="14"/>
        <v>0</v>
      </c>
      <c r="AI38" s="63"/>
      <c r="AJ38" s="63"/>
      <c r="AK38" s="63"/>
      <c r="AL38" s="63"/>
      <c r="AM38" s="63"/>
      <c r="AN38" s="63"/>
      <c r="AO38" s="63"/>
    </row>
    <row r="39" spans="1:41" ht="11.25" customHeight="1" thickBot="1">
      <c r="A39" s="397"/>
      <c r="B39" s="394"/>
      <c r="C39" s="254" t="s">
        <v>31</v>
      </c>
      <c r="D39" s="255"/>
      <c r="E39" s="256"/>
      <c r="F39" s="256"/>
      <c r="G39" s="256"/>
      <c r="H39" s="257"/>
      <c r="I39" s="258">
        <v>1</v>
      </c>
      <c r="J39" s="259"/>
      <c r="K39" s="260"/>
      <c r="L39" s="259"/>
      <c r="M39" s="257"/>
      <c r="N39" s="261">
        <v>1</v>
      </c>
      <c r="O39" s="259"/>
      <c r="P39" s="259"/>
      <c r="Q39" s="259"/>
      <c r="R39" s="257"/>
      <c r="S39" s="261"/>
      <c r="T39" s="259"/>
      <c r="U39" s="259"/>
      <c r="V39" s="259"/>
      <c r="W39" s="257"/>
      <c r="X39" s="261"/>
      <c r="Y39" s="261"/>
      <c r="Z39" s="261"/>
      <c r="AA39" s="259"/>
      <c r="AB39" s="262"/>
      <c r="AC39" s="314"/>
      <c r="AD39" s="63">
        <f t="shared" si="10"/>
        <v>0</v>
      </c>
      <c r="AE39" s="63">
        <f t="shared" si="11"/>
        <v>1</v>
      </c>
      <c r="AF39" s="63">
        <f t="shared" si="12"/>
        <v>1</v>
      </c>
      <c r="AG39" s="63">
        <f t="shared" si="13"/>
        <v>0</v>
      </c>
      <c r="AH39" s="63">
        <f t="shared" si="14"/>
        <v>0</v>
      </c>
      <c r="AI39" s="63"/>
      <c r="AJ39" s="63"/>
      <c r="AK39" s="63"/>
      <c r="AL39" s="63"/>
      <c r="AM39" s="63"/>
      <c r="AN39" s="63"/>
      <c r="AO39" s="63"/>
    </row>
    <row r="40" spans="1:41" ht="11.25" customHeight="1">
      <c r="A40" s="304"/>
      <c r="B40" s="407" t="s">
        <v>110</v>
      </c>
      <c r="C40" s="263" t="s">
        <v>0</v>
      </c>
      <c r="D40" s="281"/>
      <c r="E40" s="282"/>
      <c r="F40" s="282"/>
      <c r="G40" s="282"/>
      <c r="H40" s="283"/>
      <c r="I40" s="284"/>
      <c r="J40" s="285"/>
      <c r="K40" s="285"/>
      <c r="L40" s="285"/>
      <c r="M40" s="286"/>
      <c r="N40" s="287"/>
      <c r="O40" s="285"/>
      <c r="P40" s="285"/>
      <c r="Q40" s="285"/>
      <c r="R40" s="283"/>
      <c r="S40" s="284"/>
      <c r="T40" s="285"/>
      <c r="U40" s="285"/>
      <c r="V40" s="285"/>
      <c r="W40" s="286"/>
      <c r="X40" s="287"/>
      <c r="Y40" s="285"/>
      <c r="Z40" s="285"/>
      <c r="AA40" s="285"/>
      <c r="AB40" s="288"/>
      <c r="AC40" s="314">
        <f>AC28+AC36</f>
        <v>11</v>
      </c>
      <c r="AD40" s="63">
        <f>SUM(D40:H40)</f>
        <v>0</v>
      </c>
      <c r="AE40" s="63">
        <f>SUM(I40:M40)</f>
        <v>0</v>
      </c>
      <c r="AF40" s="63">
        <f>SUM(N40:R40)</f>
        <v>0</v>
      </c>
      <c r="AG40" s="63">
        <f>SUM(S40:W40)</f>
        <v>0</v>
      </c>
      <c r="AH40" s="63">
        <f>SUM(X40:AB40)</f>
        <v>0</v>
      </c>
      <c r="AI40" s="63"/>
      <c r="AJ40" s="63"/>
      <c r="AK40" s="63"/>
      <c r="AL40" s="63"/>
      <c r="AM40" s="63"/>
      <c r="AN40" s="63"/>
      <c r="AO40" s="63"/>
    </row>
    <row r="41" spans="1:41" ht="11.25" customHeight="1" thickBot="1">
      <c r="A41" s="289"/>
      <c r="B41" s="408"/>
      <c r="C41" s="254" t="s">
        <v>31</v>
      </c>
      <c r="D41" s="290"/>
      <c r="E41" s="291"/>
      <c r="F41" s="291"/>
      <c r="G41" s="291"/>
      <c r="H41" s="292"/>
      <c r="I41" s="293"/>
      <c r="J41" s="294"/>
      <c r="K41" s="294"/>
      <c r="L41" s="294"/>
      <c r="M41" s="295"/>
      <c r="N41" s="296"/>
      <c r="O41" s="294"/>
      <c r="P41" s="294"/>
      <c r="Q41" s="294"/>
      <c r="R41" s="292"/>
      <c r="S41" s="293"/>
      <c r="T41" s="294"/>
      <c r="U41" s="294"/>
      <c r="V41" s="294"/>
      <c r="W41" s="295"/>
      <c r="X41" s="296"/>
      <c r="Y41" s="294"/>
      <c r="Z41" s="294"/>
      <c r="AA41" s="294"/>
      <c r="AB41" s="297"/>
      <c r="AC41" s="314">
        <f>AC24+AC28+AC32+AC36</f>
        <v>18</v>
      </c>
      <c r="AD41" s="63">
        <f>SUM(D41:H41)</f>
        <v>0</v>
      </c>
      <c r="AE41" s="63">
        <f>SUM(I41:M41)</f>
        <v>0</v>
      </c>
      <c r="AF41" s="63">
        <f>SUM(N41:R41)</f>
        <v>0</v>
      </c>
      <c r="AG41" s="63">
        <f>SUM(S41:W41)</f>
        <v>0</v>
      </c>
      <c r="AH41" s="63">
        <f>SUM(X41:AB41)</f>
        <v>0</v>
      </c>
      <c r="AI41" s="63"/>
      <c r="AJ41" s="63"/>
      <c r="AK41" s="63"/>
      <c r="AL41" s="63"/>
      <c r="AM41" s="63"/>
      <c r="AN41" s="63"/>
      <c r="AO41" s="63"/>
    </row>
    <row r="42" spans="2:41" ht="11.25" customHeight="1" thickBot="1">
      <c r="B42" s="298"/>
      <c r="C42" s="299"/>
      <c r="D42" s="300"/>
      <c r="E42" s="300"/>
      <c r="F42" s="300"/>
      <c r="G42" s="300"/>
      <c r="H42" s="301"/>
      <c r="I42" s="302"/>
      <c r="J42" s="302"/>
      <c r="K42" s="302"/>
      <c r="L42" s="302"/>
      <c r="M42" s="301"/>
      <c r="N42" s="302"/>
      <c r="O42" s="302"/>
      <c r="P42" s="302"/>
      <c r="Q42" s="302"/>
      <c r="R42" s="301"/>
      <c r="S42" s="302"/>
      <c r="T42" s="302"/>
      <c r="U42" s="302"/>
      <c r="V42" s="302"/>
      <c r="W42" s="301"/>
      <c r="X42" s="305"/>
      <c r="Y42" s="305"/>
      <c r="Z42" s="305"/>
      <c r="AA42" s="305"/>
      <c r="AB42" s="306"/>
      <c r="AC42" s="333"/>
      <c r="AD42" s="5" t="s">
        <v>50</v>
      </c>
      <c r="AE42" s="5" t="s">
        <v>51</v>
      </c>
      <c r="AF42" s="5" t="s">
        <v>52</v>
      </c>
      <c r="AG42" s="5" t="s">
        <v>53</v>
      </c>
      <c r="AH42" s="5" t="s">
        <v>54</v>
      </c>
      <c r="AI42" s="63"/>
      <c r="AJ42" s="63"/>
      <c r="AK42" s="63"/>
      <c r="AL42" s="63"/>
      <c r="AM42" s="63"/>
      <c r="AN42" s="63"/>
      <c r="AO42" s="63"/>
    </row>
    <row r="43" spans="1:41" ht="11.25" customHeight="1">
      <c r="A43" s="389">
        <f>'Dati part'!B5</f>
        <v>4</v>
      </c>
      <c r="B43" s="392" t="s">
        <v>3</v>
      </c>
      <c r="C43" s="235" t="s">
        <v>0</v>
      </c>
      <c r="D43" s="236"/>
      <c r="E43" s="237"/>
      <c r="F43" s="237"/>
      <c r="G43" s="237"/>
      <c r="H43" s="238"/>
      <c r="I43" s="239">
        <v>1</v>
      </c>
      <c r="J43" s="240"/>
      <c r="K43" s="241"/>
      <c r="L43" s="240"/>
      <c r="M43" s="238"/>
      <c r="N43" s="242">
        <v>2</v>
      </c>
      <c r="O43" s="240"/>
      <c r="P43" s="240"/>
      <c r="Q43" s="240"/>
      <c r="R43" s="238"/>
      <c r="S43" s="242"/>
      <c r="T43" s="240"/>
      <c r="U43" s="240"/>
      <c r="V43" s="240"/>
      <c r="W43" s="238"/>
      <c r="X43" s="242"/>
      <c r="Y43" s="242"/>
      <c r="Z43" s="242"/>
      <c r="AA43" s="240"/>
      <c r="AB43" s="243"/>
      <c r="AC43" s="314">
        <f>SUM(AD43:AH46)</f>
        <v>12</v>
      </c>
      <c r="AD43" s="63">
        <f aca="true" t="shared" si="15" ref="AD43:AD58">SUM(D43:H43)</f>
        <v>0</v>
      </c>
      <c r="AE43" s="63">
        <f aca="true" t="shared" si="16" ref="AE43:AE58">SUM(I43:M43)</f>
        <v>1</v>
      </c>
      <c r="AF43" s="63">
        <f aca="true" t="shared" si="17" ref="AF43:AF58">SUM(N43:R43)</f>
        <v>2</v>
      </c>
      <c r="AG43" s="63">
        <f aca="true" t="shared" si="18" ref="AG43:AG58">SUM(S43:W43)</f>
        <v>0</v>
      </c>
      <c r="AH43" s="63">
        <f aca="true" t="shared" si="19" ref="AH43:AH58">SUM(X43:AB43)</f>
        <v>0</v>
      </c>
      <c r="AI43" s="63"/>
      <c r="AJ43" s="63"/>
      <c r="AK43" s="63"/>
      <c r="AL43" s="63"/>
      <c r="AM43" s="63"/>
      <c r="AN43" s="63"/>
      <c r="AO43" s="63"/>
    </row>
    <row r="44" spans="1:41" ht="11.25" customHeight="1">
      <c r="A44" s="390"/>
      <c r="B44" s="393"/>
      <c r="C44" s="245" t="s">
        <v>1</v>
      </c>
      <c r="D44" s="246">
        <v>1</v>
      </c>
      <c r="E44" s="247"/>
      <c r="F44" s="247"/>
      <c r="G44" s="247"/>
      <c r="H44" s="248"/>
      <c r="I44" s="249">
        <v>5</v>
      </c>
      <c r="J44" s="250"/>
      <c r="K44" s="251"/>
      <c r="L44" s="250"/>
      <c r="M44" s="248"/>
      <c r="N44" s="252">
        <v>1</v>
      </c>
      <c r="O44" s="250"/>
      <c r="P44" s="250"/>
      <c r="Q44" s="250"/>
      <c r="R44" s="248"/>
      <c r="S44" s="252"/>
      <c r="T44" s="250"/>
      <c r="U44" s="250"/>
      <c r="V44" s="250"/>
      <c r="W44" s="248"/>
      <c r="X44" s="252"/>
      <c r="Y44" s="252"/>
      <c r="Z44" s="252"/>
      <c r="AA44" s="250"/>
      <c r="AB44" s="253"/>
      <c r="AC44" s="314"/>
      <c r="AD44" s="63">
        <f t="shared" si="15"/>
        <v>1</v>
      </c>
      <c r="AE44" s="63">
        <f t="shared" si="16"/>
        <v>5</v>
      </c>
      <c r="AF44" s="63">
        <f t="shared" si="17"/>
        <v>1</v>
      </c>
      <c r="AG44" s="63">
        <f t="shared" si="18"/>
        <v>0</v>
      </c>
      <c r="AH44" s="63">
        <f t="shared" si="19"/>
        <v>0</v>
      </c>
      <c r="AI44" s="63"/>
      <c r="AJ44" s="63"/>
      <c r="AK44" s="63"/>
      <c r="AL44" s="63"/>
      <c r="AM44" s="63"/>
      <c r="AN44" s="63"/>
      <c r="AO44" s="63"/>
    </row>
    <row r="45" spans="1:41" ht="11.25" customHeight="1">
      <c r="A45" s="391"/>
      <c r="B45" s="393"/>
      <c r="C45" s="245" t="s">
        <v>2</v>
      </c>
      <c r="D45" s="247">
        <v>1</v>
      </c>
      <c r="E45" s="247"/>
      <c r="F45" s="247"/>
      <c r="G45" s="247"/>
      <c r="H45" s="248"/>
      <c r="I45" s="249">
        <v>1</v>
      </c>
      <c r="J45" s="250"/>
      <c r="K45" s="251"/>
      <c r="L45" s="250"/>
      <c r="M45" s="248"/>
      <c r="N45" s="252"/>
      <c r="O45" s="250"/>
      <c r="P45" s="250"/>
      <c r="Q45" s="250"/>
      <c r="R45" s="248"/>
      <c r="S45" s="252"/>
      <c r="T45" s="250"/>
      <c r="U45" s="250"/>
      <c r="V45" s="250"/>
      <c r="W45" s="248"/>
      <c r="X45" s="252"/>
      <c r="Y45" s="252"/>
      <c r="Z45" s="252"/>
      <c r="AA45" s="250"/>
      <c r="AB45" s="253"/>
      <c r="AC45" s="314"/>
      <c r="AD45" s="63">
        <f t="shared" si="15"/>
        <v>1</v>
      </c>
      <c r="AE45" s="63">
        <f t="shared" si="16"/>
        <v>1</v>
      </c>
      <c r="AF45" s="63">
        <f t="shared" si="17"/>
        <v>0</v>
      </c>
      <c r="AG45" s="63">
        <f t="shared" si="18"/>
        <v>0</v>
      </c>
      <c r="AH45" s="63">
        <f t="shared" si="19"/>
        <v>0</v>
      </c>
      <c r="AI45" s="63"/>
      <c r="AJ45" s="63"/>
      <c r="AK45" s="63"/>
      <c r="AL45" s="63"/>
      <c r="AM45" s="63"/>
      <c r="AN45" s="63"/>
      <c r="AO45" s="63"/>
    </row>
    <row r="46" spans="1:41" ht="11.25" customHeight="1" thickBot="1">
      <c r="A46" s="395" t="str">
        <f>'Dati part'!C5</f>
        <v>CATERINA TREBISONDA</v>
      </c>
      <c r="B46" s="394"/>
      <c r="C46" s="254" t="s">
        <v>31</v>
      </c>
      <c r="D46" s="255"/>
      <c r="E46" s="256"/>
      <c r="F46" s="256"/>
      <c r="G46" s="256"/>
      <c r="H46" s="257"/>
      <c r="I46" s="258"/>
      <c r="J46" s="259"/>
      <c r="K46" s="260"/>
      <c r="L46" s="259"/>
      <c r="M46" s="257"/>
      <c r="N46" s="261"/>
      <c r="O46" s="259"/>
      <c r="P46" s="259"/>
      <c r="Q46" s="259"/>
      <c r="R46" s="257"/>
      <c r="S46" s="261"/>
      <c r="T46" s="259"/>
      <c r="U46" s="259"/>
      <c r="V46" s="259"/>
      <c r="W46" s="257"/>
      <c r="X46" s="261"/>
      <c r="Y46" s="261"/>
      <c r="Z46" s="261"/>
      <c r="AA46" s="259"/>
      <c r="AB46" s="262"/>
      <c r="AC46" s="314"/>
      <c r="AD46" s="63">
        <f t="shared" si="15"/>
        <v>0</v>
      </c>
      <c r="AE46" s="63">
        <f t="shared" si="16"/>
        <v>0</v>
      </c>
      <c r="AF46" s="63">
        <f t="shared" si="17"/>
        <v>0</v>
      </c>
      <c r="AG46" s="63">
        <f t="shared" si="18"/>
        <v>0</v>
      </c>
      <c r="AH46" s="63">
        <f t="shared" si="19"/>
        <v>0</v>
      </c>
      <c r="AI46" s="63"/>
      <c r="AJ46" s="63"/>
      <c r="AK46" s="63"/>
      <c r="AL46" s="63"/>
      <c r="AM46" s="63"/>
      <c r="AN46" s="63"/>
      <c r="AO46" s="63"/>
    </row>
    <row r="47" spans="1:41" ht="11.25" customHeight="1">
      <c r="A47" s="396"/>
      <c r="B47" s="398" t="s">
        <v>4</v>
      </c>
      <c r="C47" s="263" t="s">
        <v>0</v>
      </c>
      <c r="D47" s="279"/>
      <c r="E47" s="264"/>
      <c r="F47" s="264"/>
      <c r="G47" s="264"/>
      <c r="H47" s="238"/>
      <c r="I47" s="265"/>
      <c r="J47" s="266"/>
      <c r="K47" s="267"/>
      <c r="L47" s="266"/>
      <c r="M47" s="268"/>
      <c r="N47" s="269"/>
      <c r="O47" s="266"/>
      <c r="P47" s="266"/>
      <c r="Q47" s="266"/>
      <c r="R47" s="268"/>
      <c r="S47" s="269"/>
      <c r="T47" s="266"/>
      <c r="U47" s="266"/>
      <c r="V47" s="266"/>
      <c r="W47" s="268"/>
      <c r="X47" s="269"/>
      <c r="Y47" s="269"/>
      <c r="Z47" s="269"/>
      <c r="AA47" s="266"/>
      <c r="AB47" s="270"/>
      <c r="AC47" s="314">
        <f>SUM(AD47:AH50)</f>
        <v>3</v>
      </c>
      <c r="AD47" s="63">
        <f t="shared" si="15"/>
        <v>0</v>
      </c>
      <c r="AE47" s="63">
        <f t="shared" si="16"/>
        <v>0</v>
      </c>
      <c r="AF47" s="63">
        <f t="shared" si="17"/>
        <v>0</v>
      </c>
      <c r="AG47" s="63">
        <f t="shared" si="18"/>
        <v>0</v>
      </c>
      <c r="AH47" s="63">
        <f t="shared" si="19"/>
        <v>0</v>
      </c>
      <c r="AI47" s="63"/>
      <c r="AJ47" s="63"/>
      <c r="AK47" s="63"/>
      <c r="AL47" s="63"/>
      <c r="AM47" s="63"/>
      <c r="AN47" s="63"/>
      <c r="AO47" s="63"/>
    </row>
    <row r="48" spans="1:41" ht="11.25" customHeight="1">
      <c r="A48" s="396"/>
      <c r="B48" s="393"/>
      <c r="C48" s="245" t="s">
        <v>1</v>
      </c>
      <c r="D48" s="246"/>
      <c r="E48" s="247"/>
      <c r="F48" s="247"/>
      <c r="G48" s="247"/>
      <c r="H48" s="248"/>
      <c r="I48" s="249"/>
      <c r="J48" s="250"/>
      <c r="K48" s="251"/>
      <c r="L48" s="250"/>
      <c r="M48" s="248"/>
      <c r="N48" s="252"/>
      <c r="O48" s="250"/>
      <c r="P48" s="250"/>
      <c r="Q48" s="250"/>
      <c r="R48" s="248"/>
      <c r="S48" s="252"/>
      <c r="T48" s="250"/>
      <c r="U48" s="250"/>
      <c r="V48" s="250"/>
      <c r="W48" s="248"/>
      <c r="X48" s="252"/>
      <c r="Y48" s="252"/>
      <c r="Z48" s="252"/>
      <c r="AA48" s="250"/>
      <c r="AB48" s="253"/>
      <c r="AC48" s="314"/>
      <c r="AD48" s="63">
        <f t="shared" si="15"/>
        <v>0</v>
      </c>
      <c r="AE48" s="63">
        <f t="shared" si="16"/>
        <v>0</v>
      </c>
      <c r="AF48" s="63">
        <f t="shared" si="17"/>
        <v>0</v>
      </c>
      <c r="AG48" s="63">
        <f t="shared" si="18"/>
        <v>0</v>
      </c>
      <c r="AH48" s="63">
        <f t="shared" si="19"/>
        <v>0</v>
      </c>
      <c r="AI48" s="63"/>
      <c r="AJ48" s="63"/>
      <c r="AK48" s="63"/>
      <c r="AL48" s="63"/>
      <c r="AM48" s="63"/>
      <c r="AN48" s="63"/>
      <c r="AO48" s="63"/>
    </row>
    <row r="49" spans="1:41" ht="11.25" customHeight="1">
      <c r="A49" s="396"/>
      <c r="B49" s="393"/>
      <c r="C49" s="245" t="s">
        <v>2</v>
      </c>
      <c r="D49" s="246"/>
      <c r="E49" s="247"/>
      <c r="F49" s="247"/>
      <c r="G49" s="247"/>
      <c r="H49" s="248"/>
      <c r="I49" s="249"/>
      <c r="J49" s="250"/>
      <c r="K49" s="251"/>
      <c r="L49" s="250"/>
      <c r="M49" s="248"/>
      <c r="N49" s="252"/>
      <c r="O49" s="250"/>
      <c r="P49" s="250"/>
      <c r="Q49" s="250"/>
      <c r="R49" s="248"/>
      <c r="S49" s="252"/>
      <c r="T49" s="250"/>
      <c r="U49" s="250"/>
      <c r="V49" s="250"/>
      <c r="W49" s="248"/>
      <c r="X49" s="252"/>
      <c r="Y49" s="252"/>
      <c r="Z49" s="252"/>
      <c r="AA49" s="250"/>
      <c r="AB49" s="253"/>
      <c r="AC49" s="314"/>
      <c r="AD49" s="63">
        <f t="shared" si="15"/>
        <v>0</v>
      </c>
      <c r="AE49" s="63">
        <f t="shared" si="16"/>
        <v>0</v>
      </c>
      <c r="AF49" s="63">
        <f t="shared" si="17"/>
        <v>0</v>
      </c>
      <c r="AG49" s="63">
        <f t="shared" si="18"/>
        <v>0</v>
      </c>
      <c r="AH49" s="63">
        <f t="shared" si="19"/>
        <v>0</v>
      </c>
      <c r="AI49" s="63"/>
      <c r="AJ49" s="63"/>
      <c r="AK49" s="63"/>
      <c r="AL49" s="63"/>
      <c r="AM49" s="63"/>
      <c r="AN49" s="63"/>
      <c r="AO49" s="63"/>
    </row>
    <row r="50" spans="1:41" ht="11.25" customHeight="1" thickBot="1">
      <c r="A50" s="396"/>
      <c r="B50" s="399"/>
      <c r="C50" s="271" t="s">
        <v>31</v>
      </c>
      <c r="D50" s="303">
        <v>1</v>
      </c>
      <c r="E50" s="272"/>
      <c r="F50" s="272"/>
      <c r="G50" s="272"/>
      <c r="H50" s="257"/>
      <c r="I50" s="273">
        <v>1</v>
      </c>
      <c r="J50" s="274"/>
      <c r="K50" s="275"/>
      <c r="L50" s="274"/>
      <c r="M50" s="276"/>
      <c r="N50" s="277">
        <v>1</v>
      </c>
      <c r="O50" s="274"/>
      <c r="P50" s="274"/>
      <c r="Q50" s="274"/>
      <c r="R50" s="276"/>
      <c r="S50" s="277"/>
      <c r="T50" s="274"/>
      <c r="U50" s="274"/>
      <c r="V50" s="274"/>
      <c r="W50" s="276"/>
      <c r="X50" s="277"/>
      <c r="Y50" s="277"/>
      <c r="Z50" s="277"/>
      <c r="AA50" s="274"/>
      <c r="AB50" s="278"/>
      <c r="AC50" s="314"/>
      <c r="AD50" s="63">
        <f t="shared" si="15"/>
        <v>1</v>
      </c>
      <c r="AE50" s="63">
        <f t="shared" si="16"/>
        <v>1</v>
      </c>
      <c r="AF50" s="63">
        <f t="shared" si="17"/>
        <v>1</v>
      </c>
      <c r="AG50" s="63">
        <f t="shared" si="18"/>
        <v>0</v>
      </c>
      <c r="AH50" s="63">
        <f t="shared" si="19"/>
        <v>0</v>
      </c>
      <c r="AI50" s="63"/>
      <c r="AJ50" s="63"/>
      <c r="AK50" s="63"/>
      <c r="AL50" s="63"/>
      <c r="AM50" s="63"/>
      <c r="AN50" s="63"/>
      <c r="AO50" s="63"/>
    </row>
    <row r="51" spans="1:41" ht="11.25" customHeight="1">
      <c r="A51" s="396"/>
      <c r="B51" s="392" t="s">
        <v>5</v>
      </c>
      <c r="C51" s="235" t="s">
        <v>0</v>
      </c>
      <c r="D51" s="236"/>
      <c r="E51" s="237"/>
      <c r="F51" s="237"/>
      <c r="G51" s="237"/>
      <c r="H51" s="238"/>
      <c r="I51" s="239"/>
      <c r="J51" s="240"/>
      <c r="K51" s="241"/>
      <c r="L51" s="240"/>
      <c r="M51" s="238"/>
      <c r="N51" s="242"/>
      <c r="O51" s="240"/>
      <c r="P51" s="240"/>
      <c r="Q51" s="240"/>
      <c r="R51" s="238"/>
      <c r="S51" s="242"/>
      <c r="T51" s="240"/>
      <c r="U51" s="240"/>
      <c r="V51" s="240"/>
      <c r="W51" s="238"/>
      <c r="X51" s="242"/>
      <c r="Y51" s="242"/>
      <c r="Z51" s="242"/>
      <c r="AA51" s="240"/>
      <c r="AB51" s="243"/>
      <c r="AC51" s="314">
        <f>SUM(AD51:AH54)</f>
        <v>16</v>
      </c>
      <c r="AD51" s="63">
        <f t="shared" si="15"/>
        <v>0</v>
      </c>
      <c r="AE51" s="63">
        <f t="shared" si="16"/>
        <v>0</v>
      </c>
      <c r="AF51" s="63">
        <f t="shared" si="17"/>
        <v>0</v>
      </c>
      <c r="AG51" s="63">
        <f t="shared" si="18"/>
        <v>0</v>
      </c>
      <c r="AH51" s="63">
        <f t="shared" si="19"/>
        <v>0</v>
      </c>
      <c r="AI51" s="63"/>
      <c r="AJ51" s="63"/>
      <c r="AK51" s="63"/>
      <c r="AL51" s="63"/>
      <c r="AM51" s="63"/>
      <c r="AN51" s="63"/>
      <c r="AO51" s="63"/>
    </row>
    <row r="52" spans="1:41" ht="11.25" customHeight="1">
      <c r="A52" s="396"/>
      <c r="B52" s="393"/>
      <c r="C52" s="245" t="s">
        <v>1</v>
      </c>
      <c r="D52" s="246">
        <v>6</v>
      </c>
      <c r="E52" s="247"/>
      <c r="F52" s="247"/>
      <c r="G52" s="247"/>
      <c r="H52" s="248"/>
      <c r="I52" s="249">
        <v>4</v>
      </c>
      <c r="J52" s="250"/>
      <c r="K52" s="251"/>
      <c r="L52" s="250"/>
      <c r="M52" s="248"/>
      <c r="N52" s="252">
        <v>2</v>
      </c>
      <c r="O52" s="250"/>
      <c r="P52" s="250"/>
      <c r="Q52" s="250"/>
      <c r="R52" s="248"/>
      <c r="S52" s="252"/>
      <c r="T52" s="250"/>
      <c r="U52" s="250"/>
      <c r="V52" s="250"/>
      <c r="W52" s="248"/>
      <c r="X52" s="252"/>
      <c r="Y52" s="252"/>
      <c r="Z52" s="252"/>
      <c r="AA52" s="250"/>
      <c r="AB52" s="253"/>
      <c r="AC52" s="314"/>
      <c r="AD52" s="63">
        <f t="shared" si="15"/>
        <v>6</v>
      </c>
      <c r="AE52" s="63">
        <f t="shared" si="16"/>
        <v>4</v>
      </c>
      <c r="AF52" s="63">
        <f t="shared" si="17"/>
        <v>2</v>
      </c>
      <c r="AG52" s="63">
        <f t="shared" si="18"/>
        <v>0</v>
      </c>
      <c r="AH52" s="63">
        <f t="shared" si="19"/>
        <v>0</v>
      </c>
      <c r="AI52" s="63"/>
      <c r="AJ52" s="63"/>
      <c r="AK52" s="63"/>
      <c r="AL52" s="63"/>
      <c r="AM52" s="63"/>
      <c r="AN52" s="63"/>
      <c r="AO52" s="63"/>
    </row>
    <row r="53" spans="1:41" ht="11.25" customHeight="1">
      <c r="A53" s="396"/>
      <c r="B53" s="393"/>
      <c r="C53" s="245" t="s">
        <v>2</v>
      </c>
      <c r="D53" s="246"/>
      <c r="E53" s="247"/>
      <c r="F53" s="247"/>
      <c r="G53" s="247"/>
      <c r="H53" s="248"/>
      <c r="I53" s="249"/>
      <c r="J53" s="250"/>
      <c r="K53" s="251"/>
      <c r="L53" s="250"/>
      <c r="M53" s="248"/>
      <c r="N53" s="252">
        <v>1</v>
      </c>
      <c r="O53" s="250"/>
      <c r="P53" s="250"/>
      <c r="Q53" s="250"/>
      <c r="R53" s="248"/>
      <c r="S53" s="252"/>
      <c r="T53" s="250"/>
      <c r="U53" s="250"/>
      <c r="V53" s="250"/>
      <c r="W53" s="248"/>
      <c r="X53" s="252"/>
      <c r="Y53" s="252"/>
      <c r="Z53" s="252"/>
      <c r="AA53" s="250"/>
      <c r="AB53" s="253"/>
      <c r="AC53" s="314"/>
      <c r="AD53" s="63">
        <f t="shared" si="15"/>
        <v>0</v>
      </c>
      <c r="AE53" s="63">
        <f t="shared" si="16"/>
        <v>0</v>
      </c>
      <c r="AF53" s="63">
        <f t="shared" si="17"/>
        <v>1</v>
      </c>
      <c r="AG53" s="63">
        <f t="shared" si="18"/>
        <v>0</v>
      </c>
      <c r="AH53" s="63">
        <f t="shared" si="19"/>
        <v>0</v>
      </c>
      <c r="AI53" s="63"/>
      <c r="AJ53" s="63"/>
      <c r="AK53" s="63"/>
      <c r="AL53" s="63"/>
      <c r="AM53" s="63"/>
      <c r="AN53" s="63"/>
      <c r="AO53" s="63"/>
    </row>
    <row r="54" spans="1:41" ht="11.25" customHeight="1" thickBot="1">
      <c r="A54" s="396"/>
      <c r="B54" s="394"/>
      <c r="C54" s="254" t="s">
        <v>31</v>
      </c>
      <c r="D54" s="255"/>
      <c r="E54" s="256"/>
      <c r="F54" s="256"/>
      <c r="G54" s="256"/>
      <c r="H54" s="257"/>
      <c r="I54" s="258">
        <v>3</v>
      </c>
      <c r="J54" s="259"/>
      <c r="K54" s="260"/>
      <c r="L54" s="259"/>
      <c r="M54" s="257"/>
      <c r="N54" s="261"/>
      <c r="O54" s="259"/>
      <c r="P54" s="259"/>
      <c r="Q54" s="259"/>
      <c r="R54" s="257"/>
      <c r="S54" s="261"/>
      <c r="T54" s="259"/>
      <c r="U54" s="259"/>
      <c r="V54" s="259"/>
      <c r="W54" s="257"/>
      <c r="X54" s="261"/>
      <c r="Y54" s="261"/>
      <c r="Z54" s="261"/>
      <c r="AA54" s="259"/>
      <c r="AB54" s="262"/>
      <c r="AC54" s="314"/>
      <c r="AD54" s="63">
        <f t="shared" si="15"/>
        <v>0</v>
      </c>
      <c r="AE54" s="63">
        <f t="shared" si="16"/>
        <v>3</v>
      </c>
      <c r="AF54" s="63">
        <f t="shared" si="17"/>
        <v>0</v>
      </c>
      <c r="AG54" s="63">
        <f t="shared" si="18"/>
        <v>0</v>
      </c>
      <c r="AH54" s="63">
        <f t="shared" si="19"/>
        <v>0</v>
      </c>
      <c r="AI54" s="63"/>
      <c r="AJ54" s="63"/>
      <c r="AK54" s="63"/>
      <c r="AL54" s="63"/>
      <c r="AM54" s="63"/>
      <c r="AN54" s="63"/>
      <c r="AO54" s="63"/>
    </row>
    <row r="55" spans="1:41" ht="11.25" customHeight="1">
      <c r="A55" s="396"/>
      <c r="B55" s="398" t="s">
        <v>22</v>
      </c>
      <c r="C55" s="263" t="s">
        <v>0</v>
      </c>
      <c r="D55" s="279"/>
      <c r="E55" s="264"/>
      <c r="F55" s="264"/>
      <c r="G55" s="264"/>
      <c r="H55" s="238"/>
      <c r="I55" s="265">
        <v>1</v>
      </c>
      <c r="J55" s="266"/>
      <c r="K55" s="267"/>
      <c r="L55" s="266"/>
      <c r="M55" s="268"/>
      <c r="N55" s="269"/>
      <c r="O55" s="266"/>
      <c r="P55" s="266"/>
      <c r="Q55" s="266"/>
      <c r="R55" s="268"/>
      <c r="S55" s="269"/>
      <c r="T55" s="266"/>
      <c r="U55" s="266"/>
      <c r="V55" s="266"/>
      <c r="W55" s="268"/>
      <c r="X55" s="269"/>
      <c r="Y55" s="269"/>
      <c r="Z55" s="269"/>
      <c r="AA55" s="266"/>
      <c r="AB55" s="270"/>
      <c r="AC55" s="314">
        <f>SUM(AD55:AH58)</f>
        <v>10</v>
      </c>
      <c r="AD55" s="63">
        <f t="shared" si="15"/>
        <v>0</v>
      </c>
      <c r="AE55" s="63">
        <f t="shared" si="16"/>
        <v>1</v>
      </c>
      <c r="AF55" s="63">
        <f t="shared" si="17"/>
        <v>0</v>
      </c>
      <c r="AG55" s="63">
        <f t="shared" si="18"/>
        <v>0</v>
      </c>
      <c r="AH55" s="63">
        <f t="shared" si="19"/>
        <v>0</v>
      </c>
      <c r="AI55" s="63"/>
      <c r="AJ55" s="63"/>
      <c r="AK55" s="63"/>
      <c r="AL55" s="63"/>
      <c r="AM55" s="63"/>
      <c r="AN55" s="63"/>
      <c r="AO55" s="63"/>
    </row>
    <row r="56" spans="1:41" ht="11.25" customHeight="1">
      <c r="A56" s="396"/>
      <c r="B56" s="393"/>
      <c r="C56" s="245" t="s">
        <v>1</v>
      </c>
      <c r="D56" s="246">
        <v>3</v>
      </c>
      <c r="E56" s="247"/>
      <c r="F56" s="247"/>
      <c r="G56" s="247"/>
      <c r="H56" s="248"/>
      <c r="I56" s="249">
        <v>2</v>
      </c>
      <c r="J56" s="250"/>
      <c r="K56" s="251"/>
      <c r="L56" s="250"/>
      <c r="M56" s="248"/>
      <c r="N56" s="252">
        <v>1</v>
      </c>
      <c r="O56" s="250"/>
      <c r="P56" s="250"/>
      <c r="Q56" s="250"/>
      <c r="R56" s="248"/>
      <c r="S56" s="252"/>
      <c r="T56" s="250"/>
      <c r="U56" s="250"/>
      <c r="V56" s="250"/>
      <c r="W56" s="248"/>
      <c r="X56" s="252"/>
      <c r="Y56" s="252"/>
      <c r="Z56" s="252"/>
      <c r="AA56" s="250"/>
      <c r="AB56" s="253"/>
      <c r="AC56" s="314"/>
      <c r="AD56" s="63">
        <f t="shared" si="15"/>
        <v>3</v>
      </c>
      <c r="AE56" s="63">
        <f t="shared" si="16"/>
        <v>2</v>
      </c>
      <c r="AF56" s="63">
        <f t="shared" si="17"/>
        <v>1</v>
      </c>
      <c r="AG56" s="63">
        <f t="shared" si="18"/>
        <v>0</v>
      </c>
      <c r="AH56" s="63">
        <f t="shared" si="19"/>
        <v>0</v>
      </c>
      <c r="AI56" s="63"/>
      <c r="AJ56" s="63"/>
      <c r="AK56" s="63"/>
      <c r="AL56" s="63"/>
      <c r="AM56" s="63"/>
      <c r="AN56" s="63"/>
      <c r="AO56" s="63"/>
    </row>
    <row r="57" spans="1:41" ht="11.25" customHeight="1">
      <c r="A57" s="396"/>
      <c r="B57" s="393"/>
      <c r="C57" s="245" t="s">
        <v>2</v>
      </c>
      <c r="D57" s="246">
        <v>1</v>
      </c>
      <c r="E57" s="247"/>
      <c r="F57" s="247"/>
      <c r="G57" s="247"/>
      <c r="H57" s="248"/>
      <c r="I57" s="249">
        <v>1</v>
      </c>
      <c r="J57" s="250"/>
      <c r="K57" s="251"/>
      <c r="L57" s="250"/>
      <c r="M57" s="248"/>
      <c r="N57" s="252">
        <v>1</v>
      </c>
      <c r="O57" s="250"/>
      <c r="P57" s="250"/>
      <c r="Q57" s="250"/>
      <c r="R57" s="248"/>
      <c r="S57" s="252"/>
      <c r="T57" s="250"/>
      <c r="U57" s="250"/>
      <c r="V57" s="250"/>
      <c r="W57" s="248"/>
      <c r="X57" s="252"/>
      <c r="Y57" s="252"/>
      <c r="Z57" s="252"/>
      <c r="AA57" s="250"/>
      <c r="AB57" s="253"/>
      <c r="AC57" s="314"/>
      <c r="AD57" s="63">
        <f t="shared" si="15"/>
        <v>1</v>
      </c>
      <c r="AE57" s="63">
        <f t="shared" si="16"/>
        <v>1</v>
      </c>
      <c r="AF57" s="63">
        <f t="shared" si="17"/>
        <v>1</v>
      </c>
      <c r="AG57" s="63">
        <f t="shared" si="18"/>
        <v>0</v>
      </c>
      <c r="AH57" s="63">
        <f t="shared" si="19"/>
        <v>0</v>
      </c>
      <c r="AI57" s="63"/>
      <c r="AJ57" s="63"/>
      <c r="AK57" s="63"/>
      <c r="AL57" s="63"/>
      <c r="AM57" s="63"/>
      <c r="AN57" s="63"/>
      <c r="AO57" s="63"/>
    </row>
    <row r="58" spans="1:41" ht="11.25" customHeight="1" thickBot="1">
      <c r="A58" s="397"/>
      <c r="B58" s="394"/>
      <c r="C58" s="254" t="s">
        <v>31</v>
      </c>
      <c r="D58" s="255"/>
      <c r="E58" s="256"/>
      <c r="F58" s="256"/>
      <c r="G58" s="256"/>
      <c r="H58" s="257"/>
      <c r="I58" s="258"/>
      <c r="J58" s="259"/>
      <c r="K58" s="260"/>
      <c r="L58" s="259"/>
      <c r="M58" s="257"/>
      <c r="N58" s="261"/>
      <c r="O58" s="259"/>
      <c r="P58" s="259"/>
      <c r="Q58" s="259"/>
      <c r="R58" s="257"/>
      <c r="S58" s="261"/>
      <c r="T58" s="259"/>
      <c r="U58" s="259"/>
      <c r="V58" s="259"/>
      <c r="W58" s="257"/>
      <c r="X58" s="261"/>
      <c r="Y58" s="261"/>
      <c r="Z58" s="261"/>
      <c r="AA58" s="259"/>
      <c r="AB58" s="262"/>
      <c r="AC58" s="314"/>
      <c r="AD58" s="63">
        <f t="shared" si="15"/>
        <v>0</v>
      </c>
      <c r="AE58" s="63">
        <f t="shared" si="16"/>
        <v>0</v>
      </c>
      <c r="AF58" s="63">
        <f t="shared" si="17"/>
        <v>0</v>
      </c>
      <c r="AG58" s="63">
        <f t="shared" si="18"/>
        <v>0</v>
      </c>
      <c r="AH58" s="63">
        <f t="shared" si="19"/>
        <v>0</v>
      </c>
      <c r="AI58" s="63"/>
      <c r="AJ58" s="63"/>
      <c r="AK58" s="63"/>
      <c r="AL58" s="63"/>
      <c r="AM58" s="63"/>
      <c r="AN58" s="63"/>
      <c r="AO58" s="63"/>
    </row>
    <row r="59" spans="1:41" ht="11.25" customHeight="1">
      <c r="A59" s="304"/>
      <c r="B59" s="407" t="s">
        <v>110</v>
      </c>
      <c r="C59" s="263" t="s">
        <v>0</v>
      </c>
      <c r="D59" s="281"/>
      <c r="E59" s="282"/>
      <c r="F59" s="282"/>
      <c r="G59" s="282"/>
      <c r="H59" s="283"/>
      <c r="I59" s="284"/>
      <c r="J59" s="285"/>
      <c r="K59" s="285"/>
      <c r="L59" s="285"/>
      <c r="M59" s="286"/>
      <c r="N59" s="287"/>
      <c r="O59" s="285"/>
      <c r="P59" s="285"/>
      <c r="Q59" s="285"/>
      <c r="R59" s="283"/>
      <c r="S59" s="284"/>
      <c r="T59" s="285"/>
      <c r="U59" s="285"/>
      <c r="V59" s="285"/>
      <c r="W59" s="286"/>
      <c r="X59" s="287"/>
      <c r="Y59" s="285"/>
      <c r="Z59" s="285"/>
      <c r="AA59" s="285"/>
      <c r="AB59" s="288"/>
      <c r="AC59" s="314">
        <f>AC47+AC55</f>
        <v>13</v>
      </c>
      <c r="AD59" s="63">
        <f>SUM(D59:H59)</f>
        <v>0</v>
      </c>
      <c r="AE59" s="63">
        <f>SUM(I59:M59)</f>
        <v>0</v>
      </c>
      <c r="AF59" s="63">
        <f>SUM(N59:R59)</f>
        <v>0</v>
      </c>
      <c r="AG59" s="63">
        <f>SUM(S59:W59)</f>
        <v>0</v>
      </c>
      <c r="AH59" s="63">
        <f>SUM(X59:AB59)</f>
        <v>0</v>
      </c>
      <c r="AI59" s="63"/>
      <c r="AJ59" s="63"/>
      <c r="AK59" s="63"/>
      <c r="AL59" s="63"/>
      <c r="AM59" s="63"/>
      <c r="AN59" s="63"/>
      <c r="AO59" s="63"/>
    </row>
    <row r="60" spans="1:41" ht="11.25" customHeight="1" thickBot="1">
      <c r="A60" s="289"/>
      <c r="B60" s="408"/>
      <c r="C60" s="254" t="s">
        <v>31</v>
      </c>
      <c r="D60" s="290"/>
      <c r="E60" s="291"/>
      <c r="F60" s="291"/>
      <c r="G60" s="291"/>
      <c r="H60" s="292"/>
      <c r="I60" s="293"/>
      <c r="J60" s="294"/>
      <c r="K60" s="294"/>
      <c r="L60" s="294"/>
      <c r="M60" s="295"/>
      <c r="N60" s="296"/>
      <c r="O60" s="294"/>
      <c r="P60" s="294"/>
      <c r="Q60" s="294"/>
      <c r="R60" s="292"/>
      <c r="S60" s="293"/>
      <c r="T60" s="294"/>
      <c r="U60" s="294"/>
      <c r="V60" s="294"/>
      <c r="W60" s="295"/>
      <c r="X60" s="296"/>
      <c r="Y60" s="294"/>
      <c r="Z60" s="294"/>
      <c r="AA60" s="294"/>
      <c r="AB60" s="297"/>
      <c r="AC60" s="314">
        <f>AC43+AC47+AC51+AC55</f>
        <v>41</v>
      </c>
      <c r="AD60" s="63">
        <f>SUM(D60:H60)</f>
        <v>0</v>
      </c>
      <c r="AE60" s="63">
        <f>SUM(I60:M60)</f>
        <v>0</v>
      </c>
      <c r="AF60" s="63">
        <f>SUM(N60:R60)</f>
        <v>0</v>
      </c>
      <c r="AG60" s="63">
        <f>SUM(S60:W60)</f>
        <v>0</v>
      </c>
      <c r="AH60" s="63">
        <f>SUM(X60:AB60)</f>
        <v>0</v>
      </c>
      <c r="AI60" s="63"/>
      <c r="AJ60" s="63"/>
      <c r="AK60" s="63"/>
      <c r="AL60" s="63"/>
      <c r="AM60" s="63"/>
      <c r="AN60" s="63"/>
      <c r="AO60" s="63"/>
    </row>
    <row r="61" spans="2:41" ht="11.25" customHeight="1" thickBot="1">
      <c r="B61" s="298"/>
      <c r="C61" s="299"/>
      <c r="D61" s="300"/>
      <c r="E61" s="300"/>
      <c r="F61" s="300"/>
      <c r="G61" s="300"/>
      <c r="H61" s="301"/>
      <c r="I61" s="302"/>
      <c r="J61" s="302"/>
      <c r="K61" s="302"/>
      <c r="L61" s="302"/>
      <c r="M61" s="301"/>
      <c r="N61" s="302"/>
      <c r="O61" s="302"/>
      <c r="P61" s="302"/>
      <c r="Q61" s="302"/>
      <c r="R61" s="301"/>
      <c r="S61" s="302"/>
      <c r="T61" s="302"/>
      <c r="U61" s="302"/>
      <c r="V61" s="302"/>
      <c r="W61" s="301"/>
      <c r="X61" s="305"/>
      <c r="Y61" s="305"/>
      <c r="Z61" s="305"/>
      <c r="AA61" s="305"/>
      <c r="AB61" s="306"/>
      <c r="AC61" s="333"/>
      <c r="AD61" s="5" t="s">
        <v>50</v>
      </c>
      <c r="AE61" s="5" t="s">
        <v>51</v>
      </c>
      <c r="AF61" s="5" t="s">
        <v>52</v>
      </c>
      <c r="AG61" s="5" t="s">
        <v>53</v>
      </c>
      <c r="AH61" s="5" t="s">
        <v>54</v>
      </c>
      <c r="AI61" s="63"/>
      <c r="AJ61" s="63"/>
      <c r="AK61" s="63"/>
      <c r="AL61" s="63"/>
      <c r="AM61" s="63"/>
      <c r="AN61" s="63"/>
      <c r="AO61" s="63"/>
    </row>
    <row r="62" spans="1:41" ht="11.25" customHeight="1">
      <c r="A62" s="389">
        <f>'Dati part'!B6</f>
        <v>6</v>
      </c>
      <c r="B62" s="392" t="s">
        <v>3</v>
      </c>
      <c r="C62" s="235" t="s">
        <v>0</v>
      </c>
      <c r="D62" s="236"/>
      <c r="E62" s="237"/>
      <c r="F62" s="237"/>
      <c r="G62" s="237"/>
      <c r="H62" s="238"/>
      <c r="I62" s="239"/>
      <c r="J62" s="240"/>
      <c r="K62" s="241"/>
      <c r="L62" s="240"/>
      <c r="M62" s="238"/>
      <c r="N62" s="242"/>
      <c r="O62" s="240"/>
      <c r="P62" s="240"/>
      <c r="Q62" s="240"/>
      <c r="R62" s="238"/>
      <c r="S62" s="242"/>
      <c r="T62" s="240"/>
      <c r="U62" s="240"/>
      <c r="V62" s="240"/>
      <c r="W62" s="238"/>
      <c r="X62" s="242"/>
      <c r="Y62" s="242"/>
      <c r="Z62" s="242"/>
      <c r="AA62" s="240"/>
      <c r="AB62" s="243"/>
      <c r="AC62" s="314">
        <f>SUM(AD62:AH65)</f>
        <v>4</v>
      </c>
      <c r="AD62" s="63">
        <f aca="true" t="shared" si="20" ref="AD62:AD77">SUM(D62:H62)</f>
        <v>0</v>
      </c>
      <c r="AE62" s="63">
        <f aca="true" t="shared" si="21" ref="AE62:AE77">SUM(I62:M62)</f>
        <v>0</v>
      </c>
      <c r="AF62" s="63">
        <f aca="true" t="shared" si="22" ref="AF62:AF77">SUM(N62:R62)</f>
        <v>0</v>
      </c>
      <c r="AG62" s="63">
        <f aca="true" t="shared" si="23" ref="AG62:AG77">SUM(S62:W62)</f>
        <v>0</v>
      </c>
      <c r="AH62" s="63">
        <f aca="true" t="shared" si="24" ref="AH62:AH77">SUM(X62:AB62)</f>
        <v>0</v>
      </c>
      <c r="AI62" s="63"/>
      <c r="AJ62" s="63"/>
      <c r="AK62" s="63"/>
      <c r="AL62" s="63"/>
      <c r="AM62" s="63"/>
      <c r="AN62" s="63"/>
      <c r="AO62" s="63"/>
    </row>
    <row r="63" spans="1:41" ht="11.25" customHeight="1">
      <c r="A63" s="390"/>
      <c r="B63" s="393"/>
      <c r="C63" s="245" t="s">
        <v>1</v>
      </c>
      <c r="D63" s="246"/>
      <c r="E63" s="247"/>
      <c r="F63" s="247"/>
      <c r="G63" s="247"/>
      <c r="H63" s="248"/>
      <c r="I63" s="249"/>
      <c r="J63" s="250"/>
      <c r="K63" s="251"/>
      <c r="L63" s="250"/>
      <c r="M63" s="248"/>
      <c r="N63" s="252">
        <v>3</v>
      </c>
      <c r="O63" s="250"/>
      <c r="P63" s="250"/>
      <c r="Q63" s="250"/>
      <c r="R63" s="248"/>
      <c r="S63" s="252"/>
      <c r="T63" s="250"/>
      <c r="U63" s="250"/>
      <c r="V63" s="250"/>
      <c r="W63" s="248"/>
      <c r="X63" s="252"/>
      <c r="Y63" s="252"/>
      <c r="Z63" s="252"/>
      <c r="AA63" s="250"/>
      <c r="AB63" s="253"/>
      <c r="AC63" s="314"/>
      <c r="AD63" s="63">
        <f t="shared" si="20"/>
        <v>0</v>
      </c>
      <c r="AE63" s="63">
        <f t="shared" si="21"/>
        <v>0</v>
      </c>
      <c r="AF63" s="63">
        <f t="shared" si="22"/>
        <v>3</v>
      </c>
      <c r="AG63" s="63">
        <f t="shared" si="23"/>
        <v>0</v>
      </c>
      <c r="AH63" s="63">
        <f t="shared" si="24"/>
        <v>0</v>
      </c>
      <c r="AI63" s="63"/>
      <c r="AJ63" s="63"/>
      <c r="AK63" s="63"/>
      <c r="AL63" s="63"/>
      <c r="AM63" s="63"/>
      <c r="AN63" s="63"/>
      <c r="AO63" s="63"/>
    </row>
    <row r="64" spans="1:41" ht="11.25" customHeight="1">
      <c r="A64" s="391"/>
      <c r="B64" s="393"/>
      <c r="C64" s="245" t="s">
        <v>2</v>
      </c>
      <c r="D64" s="246"/>
      <c r="E64" s="247"/>
      <c r="F64" s="247"/>
      <c r="G64" s="247"/>
      <c r="H64" s="248"/>
      <c r="I64" s="249"/>
      <c r="J64" s="250"/>
      <c r="K64" s="251"/>
      <c r="L64" s="250"/>
      <c r="M64" s="248"/>
      <c r="N64" s="252">
        <v>1</v>
      </c>
      <c r="O64" s="250"/>
      <c r="P64" s="250"/>
      <c r="Q64" s="250"/>
      <c r="R64" s="248"/>
      <c r="S64" s="252"/>
      <c r="T64" s="250"/>
      <c r="U64" s="250"/>
      <c r="V64" s="250"/>
      <c r="W64" s="248"/>
      <c r="X64" s="252"/>
      <c r="Y64" s="252"/>
      <c r="Z64" s="252"/>
      <c r="AA64" s="250"/>
      <c r="AB64" s="253"/>
      <c r="AC64" s="314"/>
      <c r="AD64" s="63">
        <f t="shared" si="20"/>
        <v>0</v>
      </c>
      <c r="AE64" s="63">
        <f t="shared" si="21"/>
        <v>0</v>
      </c>
      <c r="AF64" s="63">
        <f t="shared" si="22"/>
        <v>1</v>
      </c>
      <c r="AG64" s="63">
        <f t="shared" si="23"/>
        <v>0</v>
      </c>
      <c r="AH64" s="63">
        <f t="shared" si="24"/>
        <v>0</v>
      </c>
      <c r="AI64" s="63"/>
      <c r="AJ64" s="63"/>
      <c r="AK64" s="63"/>
      <c r="AL64" s="63"/>
      <c r="AM64" s="63"/>
      <c r="AN64" s="63"/>
      <c r="AO64" s="63"/>
    </row>
    <row r="65" spans="1:41" ht="11.25" customHeight="1" thickBot="1">
      <c r="A65" s="395" t="str">
        <f>'Dati part'!C6</f>
        <v>GABRIELE SOLARO</v>
      </c>
      <c r="B65" s="394"/>
      <c r="C65" s="254" t="s">
        <v>31</v>
      </c>
      <c r="D65" s="255"/>
      <c r="E65" s="256"/>
      <c r="F65" s="256"/>
      <c r="G65" s="256"/>
      <c r="H65" s="257"/>
      <c r="I65" s="258"/>
      <c r="J65" s="259"/>
      <c r="K65" s="260"/>
      <c r="L65" s="259"/>
      <c r="M65" s="257"/>
      <c r="N65" s="261"/>
      <c r="O65" s="259"/>
      <c r="P65" s="259"/>
      <c r="Q65" s="259"/>
      <c r="R65" s="257"/>
      <c r="S65" s="261"/>
      <c r="T65" s="259"/>
      <c r="U65" s="259"/>
      <c r="V65" s="259"/>
      <c r="W65" s="257"/>
      <c r="X65" s="261"/>
      <c r="Y65" s="261"/>
      <c r="Z65" s="261"/>
      <c r="AA65" s="259"/>
      <c r="AB65" s="262"/>
      <c r="AC65" s="314"/>
      <c r="AD65" s="63">
        <f t="shared" si="20"/>
        <v>0</v>
      </c>
      <c r="AE65" s="63">
        <f t="shared" si="21"/>
        <v>0</v>
      </c>
      <c r="AF65" s="63">
        <f t="shared" si="22"/>
        <v>0</v>
      </c>
      <c r="AG65" s="63">
        <f t="shared" si="23"/>
        <v>0</v>
      </c>
      <c r="AH65" s="63">
        <f t="shared" si="24"/>
        <v>0</v>
      </c>
      <c r="AI65" s="63"/>
      <c r="AJ65" s="63"/>
      <c r="AK65" s="63"/>
      <c r="AL65" s="63"/>
      <c r="AM65" s="63"/>
      <c r="AN65" s="63"/>
      <c r="AO65" s="63"/>
    </row>
    <row r="66" spans="1:41" ht="11.25" customHeight="1">
      <c r="A66" s="396"/>
      <c r="B66" s="398" t="s">
        <v>4</v>
      </c>
      <c r="C66" s="263" t="s">
        <v>0</v>
      </c>
      <c r="D66" s="279"/>
      <c r="E66" s="264"/>
      <c r="F66" s="264"/>
      <c r="G66" s="264"/>
      <c r="H66" s="268"/>
      <c r="I66" s="265"/>
      <c r="J66" s="266"/>
      <c r="K66" s="267"/>
      <c r="L66" s="266"/>
      <c r="M66" s="268"/>
      <c r="N66" s="269"/>
      <c r="O66" s="266"/>
      <c r="P66" s="266"/>
      <c r="Q66" s="266"/>
      <c r="R66" s="268"/>
      <c r="S66" s="269"/>
      <c r="T66" s="266"/>
      <c r="U66" s="266"/>
      <c r="V66" s="266"/>
      <c r="W66" s="268"/>
      <c r="X66" s="269"/>
      <c r="Y66" s="269"/>
      <c r="Z66" s="269"/>
      <c r="AA66" s="266"/>
      <c r="AB66" s="270"/>
      <c r="AC66" s="314">
        <f>SUM(AD66:AH69)</f>
        <v>2</v>
      </c>
      <c r="AD66" s="63">
        <f t="shared" si="20"/>
        <v>0</v>
      </c>
      <c r="AE66" s="63">
        <f t="shared" si="21"/>
        <v>0</v>
      </c>
      <c r="AF66" s="63">
        <f t="shared" si="22"/>
        <v>0</v>
      </c>
      <c r="AG66" s="63">
        <f t="shared" si="23"/>
        <v>0</v>
      </c>
      <c r="AH66" s="63">
        <f t="shared" si="24"/>
        <v>0</v>
      </c>
      <c r="AI66" s="63"/>
      <c r="AJ66" s="63"/>
      <c r="AK66" s="63"/>
      <c r="AL66" s="63"/>
      <c r="AM66" s="63"/>
      <c r="AN66" s="63"/>
      <c r="AO66" s="63"/>
    </row>
    <row r="67" spans="1:41" ht="11.25" customHeight="1">
      <c r="A67" s="396"/>
      <c r="B67" s="393"/>
      <c r="C67" s="245" t="s">
        <v>1</v>
      </c>
      <c r="D67" s="246"/>
      <c r="E67" s="247"/>
      <c r="F67" s="247"/>
      <c r="G67" s="247"/>
      <c r="H67" s="248"/>
      <c r="I67" s="249"/>
      <c r="J67" s="250"/>
      <c r="K67" s="251"/>
      <c r="L67" s="250"/>
      <c r="M67" s="248"/>
      <c r="N67" s="252">
        <v>1</v>
      </c>
      <c r="O67" s="250"/>
      <c r="P67" s="250"/>
      <c r="Q67" s="250"/>
      <c r="R67" s="248"/>
      <c r="S67" s="252"/>
      <c r="T67" s="250"/>
      <c r="U67" s="250"/>
      <c r="V67" s="250"/>
      <c r="W67" s="248"/>
      <c r="X67" s="252"/>
      <c r="Y67" s="252"/>
      <c r="Z67" s="252"/>
      <c r="AA67" s="250"/>
      <c r="AB67" s="253"/>
      <c r="AC67" s="314"/>
      <c r="AD67" s="63">
        <f t="shared" si="20"/>
        <v>0</v>
      </c>
      <c r="AE67" s="63">
        <f t="shared" si="21"/>
        <v>0</v>
      </c>
      <c r="AF67" s="63">
        <f t="shared" si="22"/>
        <v>1</v>
      </c>
      <c r="AG67" s="63">
        <f t="shared" si="23"/>
        <v>0</v>
      </c>
      <c r="AH67" s="63">
        <f t="shared" si="24"/>
        <v>0</v>
      </c>
      <c r="AI67" s="63"/>
      <c r="AJ67" s="63"/>
      <c r="AK67" s="63"/>
      <c r="AL67" s="63"/>
      <c r="AM67" s="63"/>
      <c r="AN67" s="63"/>
      <c r="AO67" s="63"/>
    </row>
    <row r="68" spans="1:41" ht="11.25" customHeight="1">
      <c r="A68" s="396"/>
      <c r="B68" s="393"/>
      <c r="C68" s="245" t="s">
        <v>2</v>
      </c>
      <c r="D68" s="246"/>
      <c r="E68" s="247"/>
      <c r="F68" s="247"/>
      <c r="G68" s="247"/>
      <c r="H68" s="248"/>
      <c r="I68" s="249"/>
      <c r="J68" s="250"/>
      <c r="K68" s="251"/>
      <c r="L68" s="250"/>
      <c r="M68" s="248"/>
      <c r="N68" s="252">
        <v>1</v>
      </c>
      <c r="O68" s="250"/>
      <c r="P68" s="250"/>
      <c r="Q68" s="250"/>
      <c r="R68" s="248"/>
      <c r="S68" s="252"/>
      <c r="T68" s="250"/>
      <c r="U68" s="250"/>
      <c r="V68" s="250"/>
      <c r="W68" s="248"/>
      <c r="X68" s="252"/>
      <c r="Y68" s="252"/>
      <c r="Z68" s="252"/>
      <c r="AA68" s="250"/>
      <c r="AB68" s="253"/>
      <c r="AC68" s="314"/>
      <c r="AD68" s="63">
        <f t="shared" si="20"/>
        <v>0</v>
      </c>
      <c r="AE68" s="63">
        <f t="shared" si="21"/>
        <v>0</v>
      </c>
      <c r="AF68" s="63">
        <f t="shared" si="22"/>
        <v>1</v>
      </c>
      <c r="AG68" s="63">
        <f t="shared" si="23"/>
        <v>0</v>
      </c>
      <c r="AH68" s="63">
        <f t="shared" si="24"/>
        <v>0</v>
      </c>
      <c r="AI68" s="63"/>
      <c r="AJ68" s="63"/>
      <c r="AK68" s="63"/>
      <c r="AL68" s="63"/>
      <c r="AM68" s="63"/>
      <c r="AN68" s="63"/>
      <c r="AO68" s="63"/>
    </row>
    <row r="69" spans="1:41" ht="11.25" customHeight="1" thickBot="1">
      <c r="A69" s="396"/>
      <c r="B69" s="399"/>
      <c r="C69" s="271" t="s">
        <v>31</v>
      </c>
      <c r="D69" s="303"/>
      <c r="E69" s="272"/>
      <c r="F69" s="272"/>
      <c r="G69" s="272"/>
      <c r="H69" s="276"/>
      <c r="I69" s="273"/>
      <c r="J69" s="274"/>
      <c r="K69" s="275"/>
      <c r="L69" s="274"/>
      <c r="M69" s="276"/>
      <c r="N69" s="277"/>
      <c r="O69" s="274"/>
      <c r="P69" s="274"/>
      <c r="Q69" s="274"/>
      <c r="R69" s="276"/>
      <c r="S69" s="277"/>
      <c r="T69" s="274"/>
      <c r="U69" s="274"/>
      <c r="V69" s="274"/>
      <c r="W69" s="276"/>
      <c r="X69" s="277"/>
      <c r="Y69" s="277"/>
      <c r="Z69" s="277"/>
      <c r="AA69" s="274"/>
      <c r="AB69" s="278"/>
      <c r="AC69" s="314"/>
      <c r="AD69" s="63">
        <f t="shared" si="20"/>
        <v>0</v>
      </c>
      <c r="AE69" s="63">
        <f t="shared" si="21"/>
        <v>0</v>
      </c>
      <c r="AF69" s="63">
        <f t="shared" si="22"/>
        <v>0</v>
      </c>
      <c r="AG69" s="63">
        <f t="shared" si="23"/>
        <v>0</v>
      </c>
      <c r="AH69" s="63">
        <f t="shared" si="24"/>
        <v>0</v>
      </c>
      <c r="AI69" s="63"/>
      <c r="AJ69" s="63"/>
      <c r="AK69" s="63"/>
      <c r="AL69" s="63"/>
      <c r="AM69" s="63"/>
      <c r="AN69" s="63"/>
      <c r="AO69" s="63"/>
    </row>
    <row r="70" spans="1:41" ht="11.25" customHeight="1">
      <c r="A70" s="396"/>
      <c r="B70" s="392" t="s">
        <v>5</v>
      </c>
      <c r="C70" s="235" t="s">
        <v>0</v>
      </c>
      <c r="D70" s="236"/>
      <c r="E70" s="237"/>
      <c r="F70" s="237"/>
      <c r="G70" s="237"/>
      <c r="H70" s="238"/>
      <c r="I70" s="239"/>
      <c r="J70" s="240"/>
      <c r="K70" s="241"/>
      <c r="L70" s="240"/>
      <c r="M70" s="238"/>
      <c r="N70" s="242"/>
      <c r="O70" s="240"/>
      <c r="P70" s="240"/>
      <c r="Q70" s="240"/>
      <c r="R70" s="238"/>
      <c r="S70" s="242"/>
      <c r="T70" s="240"/>
      <c r="U70" s="240"/>
      <c r="V70" s="240"/>
      <c r="W70" s="238"/>
      <c r="X70" s="242"/>
      <c r="Y70" s="242"/>
      <c r="Z70" s="242"/>
      <c r="AA70" s="240"/>
      <c r="AB70" s="243"/>
      <c r="AC70" s="314">
        <f>SUM(AD70:AH73)</f>
        <v>2</v>
      </c>
      <c r="AD70" s="63">
        <f t="shared" si="20"/>
        <v>0</v>
      </c>
      <c r="AE70" s="63">
        <f t="shared" si="21"/>
        <v>0</v>
      </c>
      <c r="AF70" s="63">
        <f t="shared" si="22"/>
        <v>0</v>
      </c>
      <c r="AG70" s="63">
        <f t="shared" si="23"/>
        <v>0</v>
      </c>
      <c r="AH70" s="63">
        <f t="shared" si="24"/>
        <v>0</v>
      </c>
      <c r="AI70" s="63"/>
      <c r="AJ70" s="63"/>
      <c r="AK70" s="63"/>
      <c r="AL70" s="63"/>
      <c r="AM70" s="63"/>
      <c r="AN70" s="63"/>
      <c r="AO70" s="63"/>
    </row>
    <row r="71" spans="1:41" ht="11.25" customHeight="1">
      <c r="A71" s="396"/>
      <c r="B71" s="393"/>
      <c r="C71" s="245" t="s">
        <v>1</v>
      </c>
      <c r="D71" s="246"/>
      <c r="E71" s="247"/>
      <c r="F71" s="247"/>
      <c r="G71" s="247"/>
      <c r="H71" s="248"/>
      <c r="I71" s="249"/>
      <c r="J71" s="250"/>
      <c r="K71" s="251"/>
      <c r="L71" s="250"/>
      <c r="M71" s="248"/>
      <c r="N71" s="252"/>
      <c r="O71" s="250"/>
      <c r="P71" s="250"/>
      <c r="Q71" s="250"/>
      <c r="R71" s="248"/>
      <c r="S71" s="252"/>
      <c r="T71" s="250"/>
      <c r="U71" s="250"/>
      <c r="V71" s="250"/>
      <c r="W71" s="248"/>
      <c r="X71" s="252"/>
      <c r="Y71" s="252"/>
      <c r="Z71" s="252"/>
      <c r="AA71" s="250"/>
      <c r="AB71" s="253"/>
      <c r="AC71" s="314"/>
      <c r="AD71" s="63">
        <f t="shared" si="20"/>
        <v>0</v>
      </c>
      <c r="AE71" s="63">
        <f t="shared" si="21"/>
        <v>0</v>
      </c>
      <c r="AF71" s="63">
        <f t="shared" si="22"/>
        <v>0</v>
      </c>
      <c r="AG71" s="63">
        <f t="shared" si="23"/>
        <v>0</v>
      </c>
      <c r="AH71" s="63">
        <f t="shared" si="24"/>
        <v>0</v>
      </c>
      <c r="AI71" s="63"/>
      <c r="AJ71" s="63"/>
      <c r="AK71" s="63"/>
      <c r="AL71" s="63"/>
      <c r="AM71" s="63"/>
      <c r="AN71" s="63"/>
      <c r="AO71" s="63"/>
    </row>
    <row r="72" spans="1:41" ht="11.25" customHeight="1">
      <c r="A72" s="396"/>
      <c r="B72" s="393"/>
      <c r="C72" s="245" t="s">
        <v>2</v>
      </c>
      <c r="D72" s="246"/>
      <c r="E72" s="247"/>
      <c r="F72" s="247"/>
      <c r="G72" s="247"/>
      <c r="H72" s="248"/>
      <c r="I72" s="249"/>
      <c r="J72" s="250"/>
      <c r="K72" s="251"/>
      <c r="L72" s="250"/>
      <c r="M72" s="248"/>
      <c r="N72" s="252"/>
      <c r="O72" s="250"/>
      <c r="P72" s="250"/>
      <c r="Q72" s="250"/>
      <c r="R72" s="248"/>
      <c r="S72" s="252"/>
      <c r="T72" s="250"/>
      <c r="U72" s="250"/>
      <c r="V72" s="250"/>
      <c r="W72" s="248"/>
      <c r="X72" s="252"/>
      <c r="Y72" s="252"/>
      <c r="Z72" s="252"/>
      <c r="AA72" s="250"/>
      <c r="AB72" s="253"/>
      <c r="AC72" s="314"/>
      <c r="AD72" s="63">
        <f t="shared" si="20"/>
        <v>0</v>
      </c>
      <c r="AE72" s="63">
        <f t="shared" si="21"/>
        <v>0</v>
      </c>
      <c r="AF72" s="63">
        <f t="shared" si="22"/>
        <v>0</v>
      </c>
      <c r="AG72" s="63">
        <f t="shared" si="23"/>
        <v>0</v>
      </c>
      <c r="AH72" s="63">
        <f t="shared" si="24"/>
        <v>0</v>
      </c>
      <c r="AI72" s="63"/>
      <c r="AJ72" s="63"/>
      <c r="AK72" s="63"/>
      <c r="AL72" s="63"/>
      <c r="AM72" s="63"/>
      <c r="AN72" s="63"/>
      <c r="AO72" s="63"/>
    </row>
    <row r="73" spans="1:41" ht="11.25" customHeight="1" thickBot="1">
      <c r="A73" s="396"/>
      <c r="B73" s="394"/>
      <c r="C73" s="254" t="s">
        <v>31</v>
      </c>
      <c r="D73" s="255"/>
      <c r="E73" s="256"/>
      <c r="F73" s="256"/>
      <c r="G73" s="256"/>
      <c r="H73" s="257"/>
      <c r="I73" s="258"/>
      <c r="J73" s="259"/>
      <c r="K73" s="260"/>
      <c r="L73" s="259"/>
      <c r="M73" s="257"/>
      <c r="N73" s="261">
        <v>2</v>
      </c>
      <c r="O73" s="259"/>
      <c r="P73" s="259"/>
      <c r="Q73" s="259"/>
      <c r="R73" s="257"/>
      <c r="S73" s="261"/>
      <c r="T73" s="259"/>
      <c r="U73" s="259"/>
      <c r="V73" s="259"/>
      <c r="W73" s="257"/>
      <c r="X73" s="261"/>
      <c r="Y73" s="261"/>
      <c r="Z73" s="261"/>
      <c r="AA73" s="259"/>
      <c r="AB73" s="262"/>
      <c r="AC73" s="314"/>
      <c r="AD73" s="63">
        <f t="shared" si="20"/>
        <v>0</v>
      </c>
      <c r="AE73" s="63">
        <f t="shared" si="21"/>
        <v>0</v>
      </c>
      <c r="AF73" s="63">
        <f t="shared" si="22"/>
        <v>2</v>
      </c>
      <c r="AG73" s="63">
        <f t="shared" si="23"/>
        <v>0</v>
      </c>
      <c r="AH73" s="63">
        <f t="shared" si="24"/>
        <v>0</v>
      </c>
      <c r="AI73" s="63"/>
      <c r="AJ73" s="63"/>
      <c r="AK73" s="63"/>
      <c r="AL73" s="63"/>
      <c r="AM73" s="63"/>
      <c r="AN73" s="63"/>
      <c r="AO73" s="63"/>
    </row>
    <row r="74" spans="1:41" ht="11.25" customHeight="1">
      <c r="A74" s="396"/>
      <c r="B74" s="398" t="s">
        <v>22</v>
      </c>
      <c r="C74" s="263" t="s">
        <v>0</v>
      </c>
      <c r="D74" s="279"/>
      <c r="E74" s="264"/>
      <c r="F74" s="264"/>
      <c r="G74" s="264"/>
      <c r="H74" s="268"/>
      <c r="I74" s="265"/>
      <c r="J74" s="266"/>
      <c r="K74" s="267"/>
      <c r="L74" s="266"/>
      <c r="M74" s="268"/>
      <c r="N74" s="269"/>
      <c r="O74" s="266"/>
      <c r="P74" s="266"/>
      <c r="Q74" s="266"/>
      <c r="R74" s="268"/>
      <c r="S74" s="269"/>
      <c r="T74" s="266"/>
      <c r="U74" s="266"/>
      <c r="V74" s="266"/>
      <c r="W74" s="268"/>
      <c r="X74" s="269"/>
      <c r="Y74" s="269"/>
      <c r="Z74" s="269"/>
      <c r="AA74" s="266"/>
      <c r="AB74" s="270"/>
      <c r="AC74" s="314">
        <f>SUM(AD74:AH77)</f>
        <v>1</v>
      </c>
      <c r="AD74" s="63">
        <f t="shared" si="20"/>
        <v>0</v>
      </c>
      <c r="AE74" s="63">
        <f t="shared" si="21"/>
        <v>0</v>
      </c>
      <c r="AF74" s="63">
        <f t="shared" si="22"/>
        <v>0</v>
      </c>
      <c r="AG74" s="63">
        <f t="shared" si="23"/>
        <v>0</v>
      </c>
      <c r="AH74" s="63">
        <f t="shared" si="24"/>
        <v>0</v>
      </c>
      <c r="AI74" s="63"/>
      <c r="AJ74" s="63"/>
      <c r="AK74" s="63"/>
      <c r="AL74" s="63"/>
      <c r="AM74" s="63"/>
      <c r="AN74" s="63"/>
      <c r="AO74" s="63"/>
    </row>
    <row r="75" spans="1:41" ht="11.25" customHeight="1">
      <c r="A75" s="396"/>
      <c r="B75" s="393"/>
      <c r="C75" s="245" t="s">
        <v>1</v>
      </c>
      <c r="D75" s="246"/>
      <c r="E75" s="247"/>
      <c r="F75" s="247"/>
      <c r="G75" s="247"/>
      <c r="H75" s="248"/>
      <c r="I75" s="249"/>
      <c r="J75" s="250"/>
      <c r="K75" s="251"/>
      <c r="L75" s="250"/>
      <c r="M75" s="248"/>
      <c r="N75" s="252"/>
      <c r="O75" s="250"/>
      <c r="P75" s="250"/>
      <c r="Q75" s="250"/>
      <c r="R75" s="248"/>
      <c r="S75" s="252"/>
      <c r="T75" s="250"/>
      <c r="U75" s="250"/>
      <c r="V75" s="250"/>
      <c r="W75" s="248"/>
      <c r="X75" s="252"/>
      <c r="Y75" s="252"/>
      <c r="Z75" s="252"/>
      <c r="AA75" s="250"/>
      <c r="AB75" s="253"/>
      <c r="AC75" s="314"/>
      <c r="AD75" s="63">
        <f t="shared" si="20"/>
        <v>0</v>
      </c>
      <c r="AE75" s="63">
        <f t="shared" si="21"/>
        <v>0</v>
      </c>
      <c r="AF75" s="63">
        <f t="shared" si="22"/>
        <v>0</v>
      </c>
      <c r="AG75" s="63">
        <f t="shared" si="23"/>
        <v>0</v>
      </c>
      <c r="AH75" s="63">
        <f t="shared" si="24"/>
        <v>0</v>
      </c>
      <c r="AI75" s="63"/>
      <c r="AJ75" s="63"/>
      <c r="AK75" s="63"/>
      <c r="AL75" s="63"/>
      <c r="AM75" s="63"/>
      <c r="AN75" s="63"/>
      <c r="AO75" s="63"/>
    </row>
    <row r="76" spans="1:41" ht="11.25" customHeight="1">
      <c r="A76" s="396"/>
      <c r="B76" s="393"/>
      <c r="C76" s="245" t="s">
        <v>2</v>
      </c>
      <c r="D76" s="246"/>
      <c r="E76" s="247"/>
      <c r="F76" s="247"/>
      <c r="G76" s="247"/>
      <c r="H76" s="248"/>
      <c r="I76" s="249"/>
      <c r="J76" s="250"/>
      <c r="K76" s="251"/>
      <c r="L76" s="250"/>
      <c r="M76" s="248"/>
      <c r="N76" s="252">
        <v>1</v>
      </c>
      <c r="O76" s="250"/>
      <c r="P76" s="250"/>
      <c r="Q76" s="250"/>
      <c r="R76" s="248"/>
      <c r="S76" s="252"/>
      <c r="T76" s="250"/>
      <c r="U76" s="250"/>
      <c r="V76" s="250"/>
      <c r="W76" s="248"/>
      <c r="X76" s="252"/>
      <c r="Y76" s="252"/>
      <c r="Z76" s="252"/>
      <c r="AA76" s="250"/>
      <c r="AB76" s="253"/>
      <c r="AC76" s="314"/>
      <c r="AD76" s="63">
        <f t="shared" si="20"/>
        <v>0</v>
      </c>
      <c r="AE76" s="63">
        <f t="shared" si="21"/>
        <v>0</v>
      </c>
      <c r="AF76" s="63">
        <f t="shared" si="22"/>
        <v>1</v>
      </c>
      <c r="AG76" s="63">
        <f t="shared" si="23"/>
        <v>0</v>
      </c>
      <c r="AH76" s="63">
        <f t="shared" si="24"/>
        <v>0</v>
      </c>
      <c r="AI76" s="63"/>
      <c r="AJ76" s="63"/>
      <c r="AK76" s="63"/>
      <c r="AL76" s="63"/>
      <c r="AM76" s="63"/>
      <c r="AN76" s="63"/>
      <c r="AO76" s="63"/>
    </row>
    <row r="77" spans="1:41" ht="11.25" customHeight="1" thickBot="1">
      <c r="A77" s="397"/>
      <c r="B77" s="394"/>
      <c r="C77" s="254" t="s">
        <v>31</v>
      </c>
      <c r="D77" s="255"/>
      <c r="E77" s="256"/>
      <c r="F77" s="256"/>
      <c r="G77" s="256"/>
      <c r="H77" s="257"/>
      <c r="I77" s="258"/>
      <c r="J77" s="259"/>
      <c r="K77" s="260"/>
      <c r="L77" s="259"/>
      <c r="M77" s="257"/>
      <c r="N77" s="261"/>
      <c r="O77" s="259"/>
      <c r="P77" s="259"/>
      <c r="Q77" s="259"/>
      <c r="R77" s="257"/>
      <c r="S77" s="261"/>
      <c r="T77" s="259"/>
      <c r="U77" s="259"/>
      <c r="V77" s="259"/>
      <c r="W77" s="257"/>
      <c r="X77" s="261"/>
      <c r="Y77" s="261"/>
      <c r="Z77" s="261"/>
      <c r="AA77" s="259"/>
      <c r="AB77" s="262"/>
      <c r="AC77" s="314"/>
      <c r="AD77" s="63">
        <f t="shared" si="20"/>
        <v>0</v>
      </c>
      <c r="AE77" s="63">
        <f t="shared" si="21"/>
        <v>0</v>
      </c>
      <c r="AF77" s="63">
        <f t="shared" si="22"/>
        <v>0</v>
      </c>
      <c r="AG77" s="63">
        <f t="shared" si="23"/>
        <v>0</v>
      </c>
      <c r="AH77" s="63">
        <f t="shared" si="24"/>
        <v>0</v>
      </c>
      <c r="AI77" s="63"/>
      <c r="AJ77" s="63"/>
      <c r="AK77" s="63"/>
      <c r="AL77" s="63"/>
      <c r="AM77" s="63"/>
      <c r="AN77" s="63"/>
      <c r="AO77" s="63"/>
    </row>
    <row r="78" spans="1:41" ht="11.25" customHeight="1">
      <c r="A78" s="304"/>
      <c r="B78" s="407" t="s">
        <v>110</v>
      </c>
      <c r="C78" s="263" t="s">
        <v>0</v>
      </c>
      <c r="D78" s="281"/>
      <c r="E78" s="282"/>
      <c r="F78" s="282"/>
      <c r="G78" s="282"/>
      <c r="H78" s="283"/>
      <c r="I78" s="284"/>
      <c r="J78" s="285"/>
      <c r="K78" s="285"/>
      <c r="L78" s="285"/>
      <c r="M78" s="286"/>
      <c r="N78" s="287"/>
      <c r="O78" s="285"/>
      <c r="P78" s="285"/>
      <c r="Q78" s="285"/>
      <c r="R78" s="283"/>
      <c r="S78" s="284"/>
      <c r="T78" s="285"/>
      <c r="U78" s="285"/>
      <c r="V78" s="285"/>
      <c r="W78" s="286"/>
      <c r="X78" s="287"/>
      <c r="Y78" s="285"/>
      <c r="Z78" s="285"/>
      <c r="AA78" s="285"/>
      <c r="AB78" s="288"/>
      <c r="AC78" s="314">
        <f>AC66+AC74</f>
        <v>3</v>
      </c>
      <c r="AD78" s="63">
        <f>SUM(D78:H78)</f>
        <v>0</v>
      </c>
      <c r="AE78" s="63">
        <f>SUM(I78:M78)</f>
        <v>0</v>
      </c>
      <c r="AF78" s="63">
        <f>SUM(N78:R78)</f>
        <v>0</v>
      </c>
      <c r="AG78" s="63">
        <f>SUM(S78:W78)</f>
        <v>0</v>
      </c>
      <c r="AH78" s="63">
        <f>SUM(X78:AB78)</f>
        <v>0</v>
      </c>
      <c r="AI78" s="63"/>
      <c r="AJ78" s="63"/>
      <c r="AK78" s="63"/>
      <c r="AL78" s="63"/>
      <c r="AM78" s="63"/>
      <c r="AN78" s="63"/>
      <c r="AO78" s="63"/>
    </row>
    <row r="79" spans="1:41" ht="11.25" customHeight="1" thickBot="1">
      <c r="A79" s="289"/>
      <c r="B79" s="408"/>
      <c r="C79" s="254" t="s">
        <v>31</v>
      </c>
      <c r="D79" s="290"/>
      <c r="E79" s="291"/>
      <c r="F79" s="291"/>
      <c r="G79" s="291"/>
      <c r="H79" s="292"/>
      <c r="I79" s="293"/>
      <c r="J79" s="294"/>
      <c r="K79" s="294"/>
      <c r="L79" s="294"/>
      <c r="M79" s="295"/>
      <c r="N79" s="296"/>
      <c r="O79" s="294"/>
      <c r="P79" s="294"/>
      <c r="Q79" s="294"/>
      <c r="R79" s="292"/>
      <c r="S79" s="293"/>
      <c r="T79" s="294"/>
      <c r="U79" s="294"/>
      <c r="V79" s="294"/>
      <c r="W79" s="295"/>
      <c r="X79" s="296"/>
      <c r="Y79" s="294"/>
      <c r="Z79" s="294"/>
      <c r="AA79" s="294"/>
      <c r="AB79" s="297"/>
      <c r="AC79" s="314">
        <f>AC62+AC66+AC70+AC74</f>
        <v>9</v>
      </c>
      <c r="AD79" s="63">
        <f>SUM(D79:H79)</f>
        <v>0</v>
      </c>
      <c r="AE79" s="63">
        <f>SUM(I79:M79)</f>
        <v>0</v>
      </c>
      <c r="AF79" s="63">
        <f>SUM(N79:R79)</f>
        <v>0</v>
      </c>
      <c r="AG79" s="63">
        <f>SUM(S79:W79)</f>
        <v>0</v>
      </c>
      <c r="AH79" s="63">
        <f>SUM(X79:AB79)</f>
        <v>0</v>
      </c>
      <c r="AI79" s="63"/>
      <c r="AJ79" s="63"/>
      <c r="AK79" s="63"/>
      <c r="AL79" s="63"/>
      <c r="AM79" s="63"/>
      <c r="AN79" s="63"/>
      <c r="AO79" s="63"/>
    </row>
    <row r="80" spans="2:41" ht="11.25" customHeight="1" thickBot="1">
      <c r="B80" s="298"/>
      <c r="C80" s="299"/>
      <c r="D80" s="300"/>
      <c r="E80" s="300"/>
      <c r="F80" s="300"/>
      <c r="G80" s="300"/>
      <c r="H80" s="301"/>
      <c r="I80" s="302"/>
      <c r="J80" s="302"/>
      <c r="K80" s="302"/>
      <c r="L80" s="302"/>
      <c r="M80" s="301"/>
      <c r="N80" s="302"/>
      <c r="O80" s="302"/>
      <c r="P80" s="302"/>
      <c r="Q80" s="302"/>
      <c r="R80" s="301"/>
      <c r="S80" s="302"/>
      <c r="T80" s="302"/>
      <c r="U80" s="302"/>
      <c r="V80" s="302"/>
      <c r="W80" s="301"/>
      <c r="X80" s="305"/>
      <c r="Y80" s="305"/>
      <c r="Z80" s="305"/>
      <c r="AA80" s="305"/>
      <c r="AB80" s="306"/>
      <c r="AC80" s="333"/>
      <c r="AD80" s="5" t="s">
        <v>50</v>
      </c>
      <c r="AE80" s="5" t="s">
        <v>51</v>
      </c>
      <c r="AF80" s="5" t="s">
        <v>52</v>
      </c>
      <c r="AG80" s="5" t="s">
        <v>53</v>
      </c>
      <c r="AH80" s="5" t="s">
        <v>54</v>
      </c>
      <c r="AI80" s="63"/>
      <c r="AJ80" s="63"/>
      <c r="AK80" s="63"/>
      <c r="AL80" s="63"/>
      <c r="AM80" s="63"/>
      <c r="AN80" s="63"/>
      <c r="AO80" s="63"/>
    </row>
    <row r="81" spans="1:41" ht="11.25" customHeight="1">
      <c r="A81" s="389">
        <f>'Dati part'!B7</f>
        <v>7</v>
      </c>
      <c r="B81" s="392" t="s">
        <v>3</v>
      </c>
      <c r="C81" s="235" t="s">
        <v>0</v>
      </c>
      <c r="D81" s="236"/>
      <c r="E81" s="237"/>
      <c r="F81" s="237"/>
      <c r="G81" s="237"/>
      <c r="H81" s="238"/>
      <c r="I81" s="239"/>
      <c r="J81" s="240"/>
      <c r="K81" s="241"/>
      <c r="L81" s="240"/>
      <c r="M81" s="238"/>
      <c r="N81" s="242">
        <v>1</v>
      </c>
      <c r="O81" s="240"/>
      <c r="P81" s="240"/>
      <c r="Q81" s="240"/>
      <c r="R81" s="238"/>
      <c r="S81" s="242"/>
      <c r="T81" s="240"/>
      <c r="U81" s="240"/>
      <c r="V81" s="240"/>
      <c r="W81" s="238"/>
      <c r="X81" s="242"/>
      <c r="Y81" s="242"/>
      <c r="Z81" s="242"/>
      <c r="AA81" s="240"/>
      <c r="AB81" s="243"/>
      <c r="AC81" s="314">
        <f>SUM(AD81:AH84)</f>
        <v>15</v>
      </c>
      <c r="AD81" s="63">
        <f aca="true" t="shared" si="25" ref="AD81:AD96">SUM(D81:H81)</f>
        <v>0</v>
      </c>
      <c r="AE81" s="63">
        <f aca="true" t="shared" si="26" ref="AE81:AE96">SUM(I81:M81)</f>
        <v>0</v>
      </c>
      <c r="AF81" s="63">
        <f aca="true" t="shared" si="27" ref="AF81:AF96">SUM(N81:R81)</f>
        <v>1</v>
      </c>
      <c r="AG81" s="63">
        <f aca="true" t="shared" si="28" ref="AG81:AG96">SUM(S81:W81)</f>
        <v>0</v>
      </c>
      <c r="AH81" s="63">
        <f aca="true" t="shared" si="29" ref="AH81:AH96">SUM(X81:AB81)</f>
        <v>0</v>
      </c>
      <c r="AI81" s="63"/>
      <c r="AJ81" s="63"/>
      <c r="AK81" s="63"/>
      <c r="AL81" s="63"/>
      <c r="AM81" s="63"/>
      <c r="AN81" s="63"/>
      <c r="AO81" s="63"/>
    </row>
    <row r="82" spans="1:41" ht="11.25" customHeight="1">
      <c r="A82" s="390"/>
      <c r="B82" s="393"/>
      <c r="C82" s="245" t="s">
        <v>1</v>
      </c>
      <c r="D82" s="246">
        <v>2</v>
      </c>
      <c r="E82" s="247"/>
      <c r="F82" s="247"/>
      <c r="G82" s="247"/>
      <c r="H82" s="248"/>
      <c r="I82" s="249">
        <v>2</v>
      </c>
      <c r="J82" s="250"/>
      <c r="K82" s="251"/>
      <c r="L82" s="250"/>
      <c r="M82" s="248"/>
      <c r="N82" s="252">
        <v>1</v>
      </c>
      <c r="O82" s="250"/>
      <c r="P82" s="250"/>
      <c r="Q82" s="250"/>
      <c r="R82" s="248"/>
      <c r="S82" s="252"/>
      <c r="T82" s="250"/>
      <c r="U82" s="250"/>
      <c r="V82" s="250"/>
      <c r="W82" s="248"/>
      <c r="X82" s="252"/>
      <c r="Y82" s="252"/>
      <c r="Z82" s="252"/>
      <c r="AA82" s="250"/>
      <c r="AB82" s="253"/>
      <c r="AC82" s="314"/>
      <c r="AD82" s="63">
        <f t="shared" si="25"/>
        <v>2</v>
      </c>
      <c r="AE82" s="63">
        <f t="shared" si="26"/>
        <v>2</v>
      </c>
      <c r="AF82" s="63">
        <f t="shared" si="27"/>
        <v>1</v>
      </c>
      <c r="AG82" s="63">
        <f t="shared" si="28"/>
        <v>0</v>
      </c>
      <c r="AH82" s="63">
        <f t="shared" si="29"/>
        <v>0</v>
      </c>
      <c r="AI82" s="63"/>
      <c r="AJ82" s="63"/>
      <c r="AK82" s="63"/>
      <c r="AL82" s="63"/>
      <c r="AM82" s="63"/>
      <c r="AN82" s="63"/>
      <c r="AO82" s="63"/>
    </row>
    <row r="83" spans="1:41" ht="11.25" customHeight="1">
      <c r="A83" s="391"/>
      <c r="B83" s="393"/>
      <c r="C83" s="245" t="s">
        <v>2</v>
      </c>
      <c r="D83" s="246">
        <v>1</v>
      </c>
      <c r="E83" s="247"/>
      <c r="F83" s="247"/>
      <c r="G83" s="247"/>
      <c r="H83" s="248"/>
      <c r="I83" s="249"/>
      <c r="J83" s="250"/>
      <c r="K83" s="251"/>
      <c r="L83" s="250"/>
      <c r="M83" s="248"/>
      <c r="N83" s="252"/>
      <c r="O83" s="250"/>
      <c r="P83" s="250"/>
      <c r="Q83" s="250"/>
      <c r="R83" s="248"/>
      <c r="S83" s="252"/>
      <c r="T83" s="250"/>
      <c r="U83" s="250"/>
      <c r="V83" s="250"/>
      <c r="W83" s="248"/>
      <c r="X83" s="252"/>
      <c r="Y83" s="252"/>
      <c r="Z83" s="252"/>
      <c r="AA83" s="250"/>
      <c r="AB83" s="253"/>
      <c r="AC83" s="314"/>
      <c r="AD83" s="63">
        <f t="shared" si="25"/>
        <v>1</v>
      </c>
      <c r="AE83" s="63">
        <f t="shared" si="26"/>
        <v>0</v>
      </c>
      <c r="AF83" s="63">
        <f t="shared" si="27"/>
        <v>0</v>
      </c>
      <c r="AG83" s="63">
        <f t="shared" si="28"/>
        <v>0</v>
      </c>
      <c r="AH83" s="63">
        <f t="shared" si="29"/>
        <v>0</v>
      </c>
      <c r="AI83" s="63"/>
      <c r="AJ83" s="63"/>
      <c r="AK83" s="63"/>
      <c r="AL83" s="63"/>
      <c r="AM83" s="63"/>
      <c r="AN83" s="63"/>
      <c r="AO83" s="63"/>
    </row>
    <row r="84" spans="1:41" ht="11.25" customHeight="1" thickBot="1">
      <c r="A84" s="395" t="str">
        <f>'Dati part'!C7</f>
        <v>SILVIA STEFANINI</v>
      </c>
      <c r="B84" s="394"/>
      <c r="C84" s="254" t="s">
        <v>31</v>
      </c>
      <c r="D84" s="255">
        <v>3</v>
      </c>
      <c r="E84" s="256"/>
      <c r="F84" s="256"/>
      <c r="G84" s="256"/>
      <c r="H84" s="257"/>
      <c r="I84" s="258"/>
      <c r="J84" s="259"/>
      <c r="K84" s="260"/>
      <c r="L84" s="259"/>
      <c r="M84" s="257"/>
      <c r="N84" s="261">
        <v>5</v>
      </c>
      <c r="O84" s="259"/>
      <c r="P84" s="259"/>
      <c r="Q84" s="259"/>
      <c r="R84" s="257"/>
      <c r="S84" s="261"/>
      <c r="T84" s="259"/>
      <c r="U84" s="259"/>
      <c r="V84" s="259"/>
      <c r="W84" s="257"/>
      <c r="X84" s="261"/>
      <c r="Y84" s="261"/>
      <c r="Z84" s="261"/>
      <c r="AA84" s="259"/>
      <c r="AB84" s="262"/>
      <c r="AC84" s="314"/>
      <c r="AD84" s="63">
        <f t="shared" si="25"/>
        <v>3</v>
      </c>
      <c r="AE84" s="63">
        <f t="shared" si="26"/>
        <v>0</v>
      </c>
      <c r="AF84" s="63">
        <f t="shared" si="27"/>
        <v>5</v>
      </c>
      <c r="AG84" s="63">
        <f t="shared" si="28"/>
        <v>0</v>
      </c>
      <c r="AH84" s="63">
        <f t="shared" si="29"/>
        <v>0</v>
      </c>
      <c r="AI84" s="63"/>
      <c r="AJ84" s="63"/>
      <c r="AK84" s="63"/>
      <c r="AL84" s="63"/>
      <c r="AM84" s="63"/>
      <c r="AN84" s="63"/>
      <c r="AO84" s="63"/>
    </row>
    <row r="85" spans="1:41" ht="11.25" customHeight="1">
      <c r="A85" s="396"/>
      <c r="B85" s="398" t="s">
        <v>4</v>
      </c>
      <c r="C85" s="263" t="s">
        <v>0</v>
      </c>
      <c r="D85" s="279"/>
      <c r="E85" s="264"/>
      <c r="F85" s="264"/>
      <c r="G85" s="264"/>
      <c r="H85" s="268"/>
      <c r="I85" s="265"/>
      <c r="J85" s="266"/>
      <c r="K85" s="267"/>
      <c r="L85" s="266"/>
      <c r="M85" s="268"/>
      <c r="N85" s="269"/>
      <c r="O85" s="266"/>
      <c r="P85" s="266"/>
      <c r="Q85" s="266"/>
      <c r="R85" s="268"/>
      <c r="S85" s="269"/>
      <c r="T85" s="266"/>
      <c r="U85" s="266"/>
      <c r="V85" s="266"/>
      <c r="W85" s="268"/>
      <c r="X85" s="269"/>
      <c r="Y85" s="269"/>
      <c r="Z85" s="269"/>
      <c r="AA85" s="266"/>
      <c r="AB85" s="270"/>
      <c r="AC85" s="314">
        <f>SUM(AD85:AH88)</f>
        <v>5</v>
      </c>
      <c r="AD85" s="63">
        <f t="shared" si="25"/>
        <v>0</v>
      </c>
      <c r="AE85" s="63">
        <f t="shared" si="26"/>
        <v>0</v>
      </c>
      <c r="AF85" s="63">
        <f t="shared" si="27"/>
        <v>0</v>
      </c>
      <c r="AG85" s="63">
        <f t="shared" si="28"/>
        <v>0</v>
      </c>
      <c r="AH85" s="63">
        <f t="shared" si="29"/>
        <v>0</v>
      </c>
      <c r="AI85" s="63"/>
      <c r="AJ85" s="63"/>
      <c r="AK85" s="63"/>
      <c r="AL85" s="63"/>
      <c r="AM85" s="63"/>
      <c r="AN85" s="63"/>
      <c r="AO85" s="63"/>
    </row>
    <row r="86" spans="1:41" ht="11.25" customHeight="1">
      <c r="A86" s="396"/>
      <c r="B86" s="393"/>
      <c r="C86" s="245" t="s">
        <v>1</v>
      </c>
      <c r="D86" s="246">
        <v>1</v>
      </c>
      <c r="E86" s="247"/>
      <c r="F86" s="247"/>
      <c r="G86" s="247"/>
      <c r="H86" s="248"/>
      <c r="I86" s="249"/>
      <c r="J86" s="250"/>
      <c r="K86" s="251"/>
      <c r="L86" s="250"/>
      <c r="M86" s="248"/>
      <c r="N86" s="252">
        <v>1</v>
      </c>
      <c r="O86" s="250"/>
      <c r="P86" s="250"/>
      <c r="Q86" s="250"/>
      <c r="R86" s="248"/>
      <c r="S86" s="252"/>
      <c r="T86" s="250"/>
      <c r="U86" s="250"/>
      <c r="V86" s="250"/>
      <c r="W86" s="248"/>
      <c r="X86" s="252"/>
      <c r="Y86" s="252"/>
      <c r="Z86" s="252"/>
      <c r="AA86" s="250"/>
      <c r="AB86" s="253"/>
      <c r="AC86" s="314"/>
      <c r="AD86" s="63">
        <f t="shared" si="25"/>
        <v>1</v>
      </c>
      <c r="AE86" s="63">
        <f t="shared" si="26"/>
        <v>0</v>
      </c>
      <c r="AF86" s="63">
        <f t="shared" si="27"/>
        <v>1</v>
      </c>
      <c r="AG86" s="63">
        <f t="shared" si="28"/>
        <v>0</v>
      </c>
      <c r="AH86" s="63">
        <f t="shared" si="29"/>
        <v>0</v>
      </c>
      <c r="AI86" s="63"/>
      <c r="AJ86" s="63"/>
      <c r="AK86" s="63"/>
      <c r="AL86" s="63"/>
      <c r="AM86" s="63"/>
      <c r="AN86" s="63"/>
      <c r="AO86" s="63"/>
    </row>
    <row r="87" spans="1:41" ht="11.25" customHeight="1">
      <c r="A87" s="396"/>
      <c r="B87" s="393"/>
      <c r="C87" s="245" t="s">
        <v>2</v>
      </c>
      <c r="D87" s="246">
        <v>1</v>
      </c>
      <c r="E87" s="247"/>
      <c r="F87" s="247"/>
      <c r="G87" s="247"/>
      <c r="H87" s="248"/>
      <c r="I87" s="249"/>
      <c r="J87" s="250"/>
      <c r="K87" s="251"/>
      <c r="L87" s="250"/>
      <c r="M87" s="248"/>
      <c r="N87" s="252"/>
      <c r="O87" s="250"/>
      <c r="P87" s="250"/>
      <c r="Q87" s="250"/>
      <c r="R87" s="248"/>
      <c r="S87" s="252"/>
      <c r="T87" s="250"/>
      <c r="U87" s="250"/>
      <c r="V87" s="250"/>
      <c r="W87" s="248"/>
      <c r="X87" s="252"/>
      <c r="Y87" s="252"/>
      <c r="Z87" s="252"/>
      <c r="AA87" s="250"/>
      <c r="AB87" s="253"/>
      <c r="AC87" s="314"/>
      <c r="AD87" s="63">
        <f t="shared" si="25"/>
        <v>1</v>
      </c>
      <c r="AE87" s="63">
        <f t="shared" si="26"/>
        <v>0</v>
      </c>
      <c r="AF87" s="63">
        <f t="shared" si="27"/>
        <v>0</v>
      </c>
      <c r="AG87" s="63">
        <f t="shared" si="28"/>
        <v>0</v>
      </c>
      <c r="AH87" s="63">
        <f t="shared" si="29"/>
        <v>0</v>
      </c>
      <c r="AI87" s="63"/>
      <c r="AJ87" s="63"/>
      <c r="AK87" s="63"/>
      <c r="AL87" s="63"/>
      <c r="AM87" s="63"/>
      <c r="AN87" s="63"/>
      <c r="AO87" s="63"/>
    </row>
    <row r="88" spans="1:41" ht="11.25" customHeight="1" thickBot="1">
      <c r="A88" s="396"/>
      <c r="B88" s="399"/>
      <c r="C88" s="271" t="s">
        <v>31</v>
      </c>
      <c r="D88" s="303"/>
      <c r="E88" s="272"/>
      <c r="F88" s="272"/>
      <c r="G88" s="272"/>
      <c r="H88" s="276"/>
      <c r="I88" s="273">
        <v>1</v>
      </c>
      <c r="J88" s="274"/>
      <c r="K88" s="275"/>
      <c r="L88" s="274"/>
      <c r="M88" s="276"/>
      <c r="N88" s="277">
        <v>1</v>
      </c>
      <c r="O88" s="274"/>
      <c r="P88" s="274"/>
      <c r="Q88" s="274"/>
      <c r="R88" s="276"/>
      <c r="S88" s="277"/>
      <c r="T88" s="274"/>
      <c r="U88" s="274"/>
      <c r="V88" s="274"/>
      <c r="W88" s="276"/>
      <c r="X88" s="277"/>
      <c r="Y88" s="277"/>
      <c r="Z88" s="277"/>
      <c r="AA88" s="274"/>
      <c r="AB88" s="278"/>
      <c r="AC88" s="314"/>
      <c r="AD88" s="63">
        <f t="shared" si="25"/>
        <v>0</v>
      </c>
      <c r="AE88" s="63">
        <f t="shared" si="26"/>
        <v>1</v>
      </c>
      <c r="AF88" s="63">
        <f t="shared" si="27"/>
        <v>1</v>
      </c>
      <c r="AG88" s="63">
        <f t="shared" si="28"/>
        <v>0</v>
      </c>
      <c r="AH88" s="63">
        <f t="shared" si="29"/>
        <v>0</v>
      </c>
      <c r="AI88" s="63"/>
      <c r="AJ88" s="63"/>
      <c r="AK88" s="63"/>
      <c r="AL88" s="63"/>
      <c r="AM88" s="63"/>
      <c r="AN88" s="63"/>
      <c r="AO88" s="63"/>
    </row>
    <row r="89" spans="1:41" ht="11.25" customHeight="1">
      <c r="A89" s="396"/>
      <c r="B89" s="392" t="s">
        <v>5</v>
      </c>
      <c r="C89" s="235" t="s">
        <v>0</v>
      </c>
      <c r="D89" s="236">
        <v>1</v>
      </c>
      <c r="E89" s="237"/>
      <c r="F89" s="237"/>
      <c r="G89" s="237"/>
      <c r="H89" s="238"/>
      <c r="I89" s="239"/>
      <c r="J89" s="240"/>
      <c r="K89" s="241"/>
      <c r="L89" s="240"/>
      <c r="M89" s="238"/>
      <c r="N89" s="242"/>
      <c r="O89" s="240"/>
      <c r="P89" s="240"/>
      <c r="Q89" s="240"/>
      <c r="R89" s="238"/>
      <c r="S89" s="242"/>
      <c r="T89" s="240"/>
      <c r="U89" s="240"/>
      <c r="V89" s="240"/>
      <c r="W89" s="238"/>
      <c r="X89" s="242"/>
      <c r="Y89" s="242"/>
      <c r="Z89" s="242"/>
      <c r="AA89" s="240"/>
      <c r="AB89" s="243"/>
      <c r="AC89" s="314">
        <f>SUM(AD89:AH92)</f>
        <v>12</v>
      </c>
      <c r="AD89" s="63">
        <f t="shared" si="25"/>
        <v>1</v>
      </c>
      <c r="AE89" s="63">
        <f t="shared" si="26"/>
        <v>0</v>
      </c>
      <c r="AF89" s="63">
        <f t="shared" si="27"/>
        <v>0</v>
      </c>
      <c r="AG89" s="63">
        <f t="shared" si="28"/>
        <v>0</v>
      </c>
      <c r="AH89" s="63">
        <f t="shared" si="29"/>
        <v>0</v>
      </c>
      <c r="AI89" s="63"/>
      <c r="AJ89" s="63"/>
      <c r="AK89" s="63"/>
      <c r="AL89" s="63"/>
      <c r="AM89" s="63"/>
      <c r="AN89" s="63"/>
      <c r="AO89" s="63"/>
    </row>
    <row r="90" spans="1:41" ht="11.25" customHeight="1">
      <c r="A90" s="396"/>
      <c r="B90" s="393"/>
      <c r="C90" s="245" t="s">
        <v>1</v>
      </c>
      <c r="D90" s="246">
        <v>1</v>
      </c>
      <c r="E90" s="247"/>
      <c r="F90" s="247"/>
      <c r="G90" s="247"/>
      <c r="H90" s="248"/>
      <c r="I90" s="249">
        <v>2</v>
      </c>
      <c r="J90" s="250"/>
      <c r="K90" s="251"/>
      <c r="L90" s="250"/>
      <c r="M90" s="248"/>
      <c r="N90" s="252">
        <v>2</v>
      </c>
      <c r="O90" s="250"/>
      <c r="P90" s="250"/>
      <c r="Q90" s="250"/>
      <c r="R90" s="248"/>
      <c r="S90" s="252"/>
      <c r="T90" s="250"/>
      <c r="U90" s="250"/>
      <c r="V90" s="250"/>
      <c r="W90" s="248"/>
      <c r="X90" s="252"/>
      <c r="Y90" s="252"/>
      <c r="Z90" s="252"/>
      <c r="AA90" s="250"/>
      <c r="AB90" s="253"/>
      <c r="AC90" s="314"/>
      <c r="AD90" s="63">
        <f t="shared" si="25"/>
        <v>1</v>
      </c>
      <c r="AE90" s="63">
        <f t="shared" si="26"/>
        <v>2</v>
      </c>
      <c r="AF90" s="63">
        <f t="shared" si="27"/>
        <v>2</v>
      </c>
      <c r="AG90" s="63">
        <f t="shared" si="28"/>
        <v>0</v>
      </c>
      <c r="AH90" s="63">
        <f t="shared" si="29"/>
        <v>0</v>
      </c>
      <c r="AI90" s="63"/>
      <c r="AJ90" s="63"/>
      <c r="AK90" s="63"/>
      <c r="AL90" s="63"/>
      <c r="AM90" s="63"/>
      <c r="AN90" s="63"/>
      <c r="AO90" s="63"/>
    </row>
    <row r="91" spans="1:41" ht="11.25" customHeight="1">
      <c r="A91" s="396"/>
      <c r="B91" s="393"/>
      <c r="C91" s="245" t="s">
        <v>2</v>
      </c>
      <c r="D91" s="246"/>
      <c r="E91" s="247"/>
      <c r="F91" s="247"/>
      <c r="G91" s="247"/>
      <c r="H91" s="248"/>
      <c r="I91" s="249">
        <v>2</v>
      </c>
      <c r="J91" s="250"/>
      <c r="K91" s="251"/>
      <c r="L91" s="250"/>
      <c r="M91" s="248"/>
      <c r="N91" s="252">
        <v>1</v>
      </c>
      <c r="O91" s="250"/>
      <c r="P91" s="250"/>
      <c r="Q91" s="250"/>
      <c r="R91" s="248"/>
      <c r="S91" s="252"/>
      <c r="T91" s="250"/>
      <c r="U91" s="250"/>
      <c r="V91" s="250"/>
      <c r="W91" s="248"/>
      <c r="X91" s="252"/>
      <c r="Y91" s="252"/>
      <c r="Z91" s="252"/>
      <c r="AA91" s="250"/>
      <c r="AB91" s="253"/>
      <c r="AC91" s="314"/>
      <c r="AD91" s="63">
        <f t="shared" si="25"/>
        <v>0</v>
      </c>
      <c r="AE91" s="63">
        <f t="shared" si="26"/>
        <v>2</v>
      </c>
      <c r="AF91" s="63">
        <f t="shared" si="27"/>
        <v>1</v>
      </c>
      <c r="AG91" s="63">
        <f t="shared" si="28"/>
        <v>0</v>
      </c>
      <c r="AH91" s="63">
        <f t="shared" si="29"/>
        <v>0</v>
      </c>
      <c r="AI91" s="63"/>
      <c r="AJ91" s="63"/>
      <c r="AK91" s="63"/>
      <c r="AL91" s="63"/>
      <c r="AM91" s="63"/>
      <c r="AN91" s="63"/>
      <c r="AO91" s="63"/>
    </row>
    <row r="92" spans="1:41" ht="11.25" customHeight="1" thickBot="1">
      <c r="A92" s="396"/>
      <c r="B92" s="394"/>
      <c r="C92" s="254" t="s">
        <v>31</v>
      </c>
      <c r="D92" s="255">
        <v>1</v>
      </c>
      <c r="E92" s="256"/>
      <c r="F92" s="256"/>
      <c r="G92" s="256"/>
      <c r="H92" s="257"/>
      <c r="I92" s="258">
        <v>1</v>
      </c>
      <c r="J92" s="259"/>
      <c r="K92" s="260"/>
      <c r="L92" s="259"/>
      <c r="M92" s="257"/>
      <c r="N92" s="261">
        <v>1</v>
      </c>
      <c r="O92" s="259"/>
      <c r="P92" s="259"/>
      <c r="Q92" s="259"/>
      <c r="R92" s="257"/>
      <c r="S92" s="261"/>
      <c r="T92" s="259"/>
      <c r="U92" s="259"/>
      <c r="V92" s="259"/>
      <c r="W92" s="257"/>
      <c r="X92" s="261"/>
      <c r="Y92" s="261"/>
      <c r="Z92" s="261"/>
      <c r="AA92" s="259"/>
      <c r="AB92" s="262"/>
      <c r="AC92" s="314"/>
      <c r="AD92" s="63">
        <f t="shared" si="25"/>
        <v>1</v>
      </c>
      <c r="AE92" s="63">
        <f t="shared" si="26"/>
        <v>1</v>
      </c>
      <c r="AF92" s="63">
        <f t="shared" si="27"/>
        <v>1</v>
      </c>
      <c r="AG92" s="63">
        <f t="shared" si="28"/>
        <v>0</v>
      </c>
      <c r="AH92" s="63">
        <f t="shared" si="29"/>
        <v>0</v>
      </c>
      <c r="AI92" s="63"/>
      <c r="AJ92" s="63"/>
      <c r="AK92" s="63"/>
      <c r="AL92" s="63"/>
      <c r="AM92" s="63"/>
      <c r="AN92" s="63"/>
      <c r="AO92" s="63"/>
    </row>
    <row r="93" spans="1:41" ht="11.25" customHeight="1">
      <c r="A93" s="396"/>
      <c r="B93" s="398" t="s">
        <v>22</v>
      </c>
      <c r="C93" s="263" t="s">
        <v>0</v>
      </c>
      <c r="D93" s="279"/>
      <c r="E93" s="264"/>
      <c r="F93" s="264"/>
      <c r="G93" s="264"/>
      <c r="H93" s="268"/>
      <c r="I93" s="265">
        <v>2</v>
      </c>
      <c r="J93" s="266"/>
      <c r="K93" s="267"/>
      <c r="L93" s="266"/>
      <c r="M93" s="268"/>
      <c r="N93" s="269"/>
      <c r="O93" s="266"/>
      <c r="P93" s="266"/>
      <c r="Q93" s="266"/>
      <c r="R93" s="268"/>
      <c r="S93" s="269"/>
      <c r="T93" s="266"/>
      <c r="U93" s="266"/>
      <c r="V93" s="266"/>
      <c r="W93" s="268"/>
      <c r="X93" s="269"/>
      <c r="Y93" s="269"/>
      <c r="Z93" s="269"/>
      <c r="AA93" s="266"/>
      <c r="AB93" s="270"/>
      <c r="AC93" s="314">
        <f>SUM(AD93:AH96)</f>
        <v>13</v>
      </c>
      <c r="AD93" s="63">
        <f t="shared" si="25"/>
        <v>0</v>
      </c>
      <c r="AE93" s="63">
        <f t="shared" si="26"/>
        <v>2</v>
      </c>
      <c r="AF93" s="63">
        <f t="shared" si="27"/>
        <v>0</v>
      </c>
      <c r="AG93" s="63">
        <f t="shared" si="28"/>
        <v>0</v>
      </c>
      <c r="AH93" s="63">
        <f t="shared" si="29"/>
        <v>0</v>
      </c>
      <c r="AI93" s="63"/>
      <c r="AJ93" s="63"/>
      <c r="AK93" s="63"/>
      <c r="AL93" s="63"/>
      <c r="AM93" s="63"/>
      <c r="AN93" s="63"/>
      <c r="AO93" s="63"/>
    </row>
    <row r="94" spans="1:41" ht="11.25" customHeight="1">
      <c r="A94" s="396"/>
      <c r="B94" s="393"/>
      <c r="C94" s="245" t="s">
        <v>1</v>
      </c>
      <c r="D94" s="246">
        <v>2</v>
      </c>
      <c r="E94" s="247"/>
      <c r="F94" s="247"/>
      <c r="G94" s="247"/>
      <c r="H94" s="248"/>
      <c r="I94" s="249">
        <v>2</v>
      </c>
      <c r="J94" s="250"/>
      <c r="K94" s="251"/>
      <c r="L94" s="250"/>
      <c r="M94" s="248"/>
      <c r="N94" s="252"/>
      <c r="O94" s="250"/>
      <c r="P94" s="250"/>
      <c r="Q94" s="250"/>
      <c r="R94" s="248"/>
      <c r="S94" s="252"/>
      <c r="T94" s="250"/>
      <c r="U94" s="250"/>
      <c r="V94" s="250"/>
      <c r="W94" s="248"/>
      <c r="X94" s="252"/>
      <c r="Y94" s="252"/>
      <c r="Z94" s="252"/>
      <c r="AA94" s="250"/>
      <c r="AB94" s="253"/>
      <c r="AC94" s="314"/>
      <c r="AD94" s="63">
        <f t="shared" si="25"/>
        <v>2</v>
      </c>
      <c r="AE94" s="63">
        <f t="shared" si="26"/>
        <v>2</v>
      </c>
      <c r="AF94" s="63">
        <f t="shared" si="27"/>
        <v>0</v>
      </c>
      <c r="AG94" s="63">
        <f t="shared" si="28"/>
        <v>0</v>
      </c>
      <c r="AH94" s="63">
        <f t="shared" si="29"/>
        <v>0</v>
      </c>
      <c r="AI94" s="63"/>
      <c r="AJ94" s="63"/>
      <c r="AK94" s="63"/>
      <c r="AL94" s="63"/>
      <c r="AM94" s="63"/>
      <c r="AN94" s="63"/>
      <c r="AO94" s="63"/>
    </row>
    <row r="95" spans="1:41" ht="11.25" customHeight="1">
      <c r="A95" s="396"/>
      <c r="B95" s="393"/>
      <c r="C95" s="245" t="s">
        <v>2</v>
      </c>
      <c r="D95" s="246">
        <v>3</v>
      </c>
      <c r="E95" s="247"/>
      <c r="F95" s="247"/>
      <c r="G95" s="247"/>
      <c r="H95" s="248"/>
      <c r="I95" s="249">
        <v>2</v>
      </c>
      <c r="J95" s="250"/>
      <c r="K95" s="251"/>
      <c r="L95" s="250"/>
      <c r="M95" s="248"/>
      <c r="N95" s="252">
        <v>2</v>
      </c>
      <c r="O95" s="250"/>
      <c r="P95" s="250"/>
      <c r="Q95" s="250"/>
      <c r="R95" s="248"/>
      <c r="S95" s="252"/>
      <c r="T95" s="250"/>
      <c r="U95" s="250"/>
      <c r="V95" s="250"/>
      <c r="W95" s="248"/>
      <c r="X95" s="252"/>
      <c r="Y95" s="252"/>
      <c r="Z95" s="252"/>
      <c r="AA95" s="250"/>
      <c r="AB95" s="253"/>
      <c r="AC95" s="314"/>
      <c r="AD95" s="63">
        <f t="shared" si="25"/>
        <v>3</v>
      </c>
      <c r="AE95" s="63">
        <f t="shared" si="26"/>
        <v>2</v>
      </c>
      <c r="AF95" s="63">
        <f t="shared" si="27"/>
        <v>2</v>
      </c>
      <c r="AG95" s="63">
        <f t="shared" si="28"/>
        <v>0</v>
      </c>
      <c r="AH95" s="63">
        <f t="shared" si="29"/>
        <v>0</v>
      </c>
      <c r="AI95" s="63"/>
      <c r="AJ95" s="63"/>
      <c r="AK95" s="63"/>
      <c r="AL95" s="63"/>
      <c r="AM95" s="63"/>
      <c r="AN95" s="63"/>
      <c r="AO95" s="63"/>
    </row>
    <row r="96" spans="1:41" ht="11.25" customHeight="1" thickBot="1">
      <c r="A96" s="397"/>
      <c r="B96" s="394"/>
      <c r="C96" s="254" t="s">
        <v>31</v>
      </c>
      <c r="D96" s="255"/>
      <c r="E96" s="256"/>
      <c r="F96" s="256"/>
      <c r="G96" s="256"/>
      <c r="H96" s="257"/>
      <c r="I96" s="258"/>
      <c r="J96" s="259"/>
      <c r="K96" s="260"/>
      <c r="L96" s="259"/>
      <c r="M96" s="257"/>
      <c r="N96" s="261"/>
      <c r="O96" s="259"/>
      <c r="P96" s="259"/>
      <c r="Q96" s="259"/>
      <c r="R96" s="257"/>
      <c r="S96" s="261"/>
      <c r="T96" s="259"/>
      <c r="U96" s="259"/>
      <c r="V96" s="259"/>
      <c r="W96" s="257"/>
      <c r="X96" s="261"/>
      <c r="Y96" s="261"/>
      <c r="Z96" s="261"/>
      <c r="AA96" s="259"/>
      <c r="AB96" s="262"/>
      <c r="AC96" s="314"/>
      <c r="AD96" s="63">
        <f t="shared" si="25"/>
        <v>0</v>
      </c>
      <c r="AE96" s="63">
        <f t="shared" si="26"/>
        <v>0</v>
      </c>
      <c r="AF96" s="63">
        <f t="shared" si="27"/>
        <v>0</v>
      </c>
      <c r="AG96" s="63">
        <f t="shared" si="28"/>
        <v>0</v>
      </c>
      <c r="AH96" s="63">
        <f t="shared" si="29"/>
        <v>0</v>
      </c>
      <c r="AI96" s="63"/>
      <c r="AJ96" s="63"/>
      <c r="AK96" s="63"/>
      <c r="AL96" s="63"/>
      <c r="AM96" s="63"/>
      <c r="AN96" s="63"/>
      <c r="AO96" s="63"/>
    </row>
    <row r="97" spans="1:41" ht="11.25" customHeight="1">
      <c r="A97" s="304"/>
      <c r="B97" s="407" t="s">
        <v>110</v>
      </c>
      <c r="C97" s="263" t="s">
        <v>0</v>
      </c>
      <c r="D97" s="281"/>
      <c r="E97" s="282"/>
      <c r="F97" s="282"/>
      <c r="G97" s="282"/>
      <c r="H97" s="283"/>
      <c r="I97" s="284"/>
      <c r="J97" s="285"/>
      <c r="K97" s="285"/>
      <c r="L97" s="285"/>
      <c r="M97" s="286"/>
      <c r="N97" s="287"/>
      <c r="O97" s="285"/>
      <c r="P97" s="285"/>
      <c r="Q97" s="285"/>
      <c r="R97" s="283"/>
      <c r="S97" s="284"/>
      <c r="T97" s="285"/>
      <c r="U97" s="285"/>
      <c r="V97" s="285"/>
      <c r="W97" s="286"/>
      <c r="X97" s="287"/>
      <c r="Y97" s="285"/>
      <c r="Z97" s="285"/>
      <c r="AA97" s="285"/>
      <c r="AB97" s="288"/>
      <c r="AC97" s="314">
        <f>AC85+AC93</f>
        <v>18</v>
      </c>
      <c r="AD97" s="63">
        <f>SUM(D97:H97)</f>
        <v>0</v>
      </c>
      <c r="AE97" s="63">
        <f>SUM(I97:M97)</f>
        <v>0</v>
      </c>
      <c r="AF97" s="63">
        <f>SUM(N97:R97)</f>
        <v>0</v>
      </c>
      <c r="AG97" s="63">
        <f>SUM(S97:W97)</f>
        <v>0</v>
      </c>
      <c r="AH97" s="63">
        <f>SUM(X97:AB97)</f>
        <v>0</v>
      </c>
      <c r="AI97" s="63"/>
      <c r="AJ97" s="63"/>
      <c r="AK97" s="63"/>
      <c r="AL97" s="63"/>
      <c r="AM97" s="63"/>
      <c r="AN97" s="63"/>
      <c r="AO97" s="63"/>
    </row>
    <row r="98" spans="1:41" ht="11.25" customHeight="1" thickBot="1">
      <c r="A98" s="289"/>
      <c r="B98" s="408"/>
      <c r="C98" s="254" t="s">
        <v>31</v>
      </c>
      <c r="D98" s="290"/>
      <c r="E98" s="291"/>
      <c r="F98" s="291"/>
      <c r="G98" s="291"/>
      <c r="H98" s="292"/>
      <c r="I98" s="293"/>
      <c r="J98" s="294"/>
      <c r="K98" s="294"/>
      <c r="L98" s="294"/>
      <c r="M98" s="295"/>
      <c r="N98" s="296"/>
      <c r="O98" s="294"/>
      <c r="P98" s="294"/>
      <c r="Q98" s="294"/>
      <c r="R98" s="292"/>
      <c r="S98" s="293"/>
      <c r="T98" s="294"/>
      <c r="U98" s="294"/>
      <c r="V98" s="294"/>
      <c r="W98" s="295"/>
      <c r="X98" s="296"/>
      <c r="Y98" s="294"/>
      <c r="Z98" s="294"/>
      <c r="AA98" s="294"/>
      <c r="AB98" s="297"/>
      <c r="AC98" s="314">
        <f>AC81+AC85+AC89+AC93</f>
        <v>45</v>
      </c>
      <c r="AD98" s="63">
        <f>SUM(D98:H98)</f>
        <v>0</v>
      </c>
      <c r="AE98" s="63">
        <f>SUM(I98:M98)</f>
        <v>0</v>
      </c>
      <c r="AF98" s="63">
        <f>SUM(N98:R98)</f>
        <v>0</v>
      </c>
      <c r="AG98" s="63">
        <f>SUM(S98:W98)</f>
        <v>0</v>
      </c>
      <c r="AH98" s="63">
        <f>SUM(X98:AB98)</f>
        <v>0</v>
      </c>
      <c r="AI98" s="63"/>
      <c r="AJ98" s="63"/>
      <c r="AK98" s="63"/>
      <c r="AL98" s="63"/>
      <c r="AM98" s="63"/>
      <c r="AN98" s="63"/>
      <c r="AO98" s="63"/>
    </row>
    <row r="99" spans="2:41" ht="11.25" customHeight="1" thickBot="1">
      <c r="B99" s="298"/>
      <c r="C99" s="299"/>
      <c r="D99" s="300"/>
      <c r="E99" s="300"/>
      <c r="F99" s="300"/>
      <c r="G99" s="300"/>
      <c r="H99" s="301"/>
      <c r="I99" s="302"/>
      <c r="J99" s="302"/>
      <c r="K99" s="302"/>
      <c r="L99" s="302"/>
      <c r="M99" s="301"/>
      <c r="N99" s="302"/>
      <c r="O99" s="302"/>
      <c r="P99" s="302"/>
      <c r="Q99" s="302"/>
      <c r="R99" s="301"/>
      <c r="S99" s="302"/>
      <c r="T99" s="302"/>
      <c r="U99" s="302"/>
      <c r="V99" s="302"/>
      <c r="W99" s="301"/>
      <c r="X99" s="305"/>
      <c r="Y99" s="305"/>
      <c r="Z99" s="305"/>
      <c r="AA99" s="305"/>
      <c r="AB99" s="306"/>
      <c r="AC99" s="333"/>
      <c r="AD99" s="5" t="s">
        <v>50</v>
      </c>
      <c r="AE99" s="5" t="s">
        <v>51</v>
      </c>
      <c r="AF99" s="5" t="s">
        <v>52</v>
      </c>
      <c r="AG99" s="5" t="s">
        <v>53</v>
      </c>
      <c r="AH99" s="5" t="s">
        <v>54</v>
      </c>
      <c r="AI99" s="63"/>
      <c r="AJ99" s="63"/>
      <c r="AK99" s="63"/>
      <c r="AL99" s="63"/>
      <c r="AM99" s="63"/>
      <c r="AN99" s="63"/>
      <c r="AO99" s="63"/>
    </row>
    <row r="100" spans="1:41" ht="11.25" customHeight="1">
      <c r="A100" s="389">
        <f>'Dati part'!B8</f>
        <v>8</v>
      </c>
      <c r="B100" s="392" t="s">
        <v>3</v>
      </c>
      <c r="C100" s="235" t="s">
        <v>0</v>
      </c>
      <c r="D100" s="236"/>
      <c r="E100" s="237"/>
      <c r="F100" s="237"/>
      <c r="G100" s="237"/>
      <c r="H100" s="238"/>
      <c r="I100" s="239">
        <v>2</v>
      </c>
      <c r="J100" s="240"/>
      <c r="K100" s="241"/>
      <c r="L100" s="240"/>
      <c r="M100" s="238"/>
      <c r="N100" s="242"/>
      <c r="O100" s="240"/>
      <c r="P100" s="240"/>
      <c r="Q100" s="240"/>
      <c r="R100" s="238"/>
      <c r="S100" s="242"/>
      <c r="T100" s="240"/>
      <c r="U100" s="240"/>
      <c r="V100" s="240"/>
      <c r="W100" s="238"/>
      <c r="X100" s="242"/>
      <c r="Y100" s="242"/>
      <c r="Z100" s="242"/>
      <c r="AA100" s="240"/>
      <c r="AB100" s="243"/>
      <c r="AC100" s="314">
        <f>SUM(AD100:AH103)</f>
        <v>12</v>
      </c>
      <c r="AD100" s="63">
        <f aca="true" t="shared" si="30" ref="AD100:AD115">SUM(D100:H100)</f>
        <v>0</v>
      </c>
      <c r="AE100" s="63">
        <f aca="true" t="shared" si="31" ref="AE100:AE115">SUM(I100:M100)</f>
        <v>2</v>
      </c>
      <c r="AF100" s="63">
        <f aca="true" t="shared" si="32" ref="AF100:AF115">SUM(N100:R100)</f>
        <v>0</v>
      </c>
      <c r="AG100" s="63">
        <f aca="true" t="shared" si="33" ref="AG100:AG115">SUM(S100:W100)</f>
        <v>0</v>
      </c>
      <c r="AH100" s="63">
        <f aca="true" t="shared" si="34" ref="AH100:AH115">SUM(X100:AB100)</f>
        <v>0</v>
      </c>
      <c r="AI100" s="63"/>
      <c r="AJ100" s="63"/>
      <c r="AK100" s="63"/>
      <c r="AL100" s="63"/>
      <c r="AM100" s="63"/>
      <c r="AN100" s="63"/>
      <c r="AO100" s="63"/>
    </row>
    <row r="101" spans="1:41" ht="11.25" customHeight="1">
      <c r="A101" s="390"/>
      <c r="B101" s="393"/>
      <c r="C101" s="245" t="s">
        <v>1</v>
      </c>
      <c r="D101" s="246">
        <v>2</v>
      </c>
      <c r="E101" s="247"/>
      <c r="F101" s="247"/>
      <c r="G101" s="247"/>
      <c r="H101" s="248"/>
      <c r="I101" s="249">
        <v>2</v>
      </c>
      <c r="J101" s="250"/>
      <c r="K101" s="251"/>
      <c r="L101" s="250"/>
      <c r="M101" s="248"/>
      <c r="N101" s="252"/>
      <c r="O101" s="250"/>
      <c r="P101" s="250"/>
      <c r="Q101" s="250"/>
      <c r="R101" s="248"/>
      <c r="S101" s="252"/>
      <c r="T101" s="250"/>
      <c r="U101" s="250"/>
      <c r="V101" s="250"/>
      <c r="W101" s="248"/>
      <c r="X101" s="252"/>
      <c r="Y101" s="252"/>
      <c r="Z101" s="252"/>
      <c r="AA101" s="250"/>
      <c r="AB101" s="253"/>
      <c r="AC101" s="314"/>
      <c r="AD101" s="63">
        <f t="shared" si="30"/>
        <v>2</v>
      </c>
      <c r="AE101" s="63">
        <f t="shared" si="31"/>
        <v>2</v>
      </c>
      <c r="AF101" s="63">
        <f t="shared" si="32"/>
        <v>0</v>
      </c>
      <c r="AG101" s="63">
        <f t="shared" si="33"/>
        <v>0</v>
      </c>
      <c r="AH101" s="63">
        <f t="shared" si="34"/>
        <v>0</v>
      </c>
      <c r="AI101" s="63"/>
      <c r="AJ101" s="63"/>
      <c r="AK101" s="63"/>
      <c r="AL101" s="63"/>
      <c r="AM101" s="63"/>
      <c r="AN101" s="63"/>
      <c r="AO101" s="63"/>
    </row>
    <row r="102" spans="1:41" ht="11.25" customHeight="1">
      <c r="A102" s="391"/>
      <c r="B102" s="393"/>
      <c r="C102" s="245" t="s">
        <v>2</v>
      </c>
      <c r="D102" s="246">
        <v>2</v>
      </c>
      <c r="E102" s="247"/>
      <c r="F102" s="247"/>
      <c r="G102" s="247"/>
      <c r="H102" s="248"/>
      <c r="I102" s="249"/>
      <c r="J102" s="250"/>
      <c r="K102" s="251"/>
      <c r="L102" s="250"/>
      <c r="M102" s="248"/>
      <c r="N102" s="252"/>
      <c r="O102" s="250"/>
      <c r="P102" s="250"/>
      <c r="Q102" s="250"/>
      <c r="R102" s="248"/>
      <c r="S102" s="252"/>
      <c r="T102" s="250"/>
      <c r="U102" s="250"/>
      <c r="V102" s="250"/>
      <c r="W102" s="248"/>
      <c r="X102" s="252"/>
      <c r="Y102" s="252"/>
      <c r="Z102" s="252"/>
      <c r="AA102" s="250"/>
      <c r="AB102" s="253"/>
      <c r="AC102" s="314"/>
      <c r="AD102" s="63">
        <f t="shared" si="30"/>
        <v>2</v>
      </c>
      <c r="AE102" s="63">
        <f t="shared" si="31"/>
        <v>0</v>
      </c>
      <c r="AF102" s="63">
        <f t="shared" si="32"/>
        <v>0</v>
      </c>
      <c r="AG102" s="63">
        <f t="shared" si="33"/>
        <v>0</v>
      </c>
      <c r="AH102" s="63">
        <f t="shared" si="34"/>
        <v>0</v>
      </c>
      <c r="AI102" s="63"/>
      <c r="AJ102" s="63"/>
      <c r="AK102" s="63"/>
      <c r="AL102" s="63"/>
      <c r="AM102" s="63"/>
      <c r="AN102" s="63"/>
      <c r="AO102" s="63"/>
    </row>
    <row r="103" spans="1:41" ht="11.25" customHeight="1" thickBot="1">
      <c r="A103" s="395" t="str">
        <f>'Dati part'!C8</f>
        <v>PIERPAOLO CAMMELLI</v>
      </c>
      <c r="B103" s="394"/>
      <c r="C103" s="254" t="s">
        <v>31</v>
      </c>
      <c r="D103" s="255">
        <v>3</v>
      </c>
      <c r="E103" s="256"/>
      <c r="F103" s="256"/>
      <c r="G103" s="256"/>
      <c r="H103" s="257"/>
      <c r="I103" s="258">
        <v>1</v>
      </c>
      <c r="J103" s="259"/>
      <c r="K103" s="260"/>
      <c r="L103" s="259"/>
      <c r="M103" s="257"/>
      <c r="N103" s="261"/>
      <c r="O103" s="259"/>
      <c r="P103" s="259"/>
      <c r="Q103" s="259"/>
      <c r="R103" s="257"/>
      <c r="S103" s="261"/>
      <c r="T103" s="259"/>
      <c r="U103" s="259"/>
      <c r="V103" s="259"/>
      <c r="W103" s="257"/>
      <c r="X103" s="261"/>
      <c r="Y103" s="261"/>
      <c r="Z103" s="261"/>
      <c r="AA103" s="259"/>
      <c r="AB103" s="262"/>
      <c r="AC103" s="314"/>
      <c r="AD103" s="63">
        <f t="shared" si="30"/>
        <v>3</v>
      </c>
      <c r="AE103" s="63">
        <f t="shared" si="31"/>
        <v>1</v>
      </c>
      <c r="AF103" s="63">
        <f t="shared" si="32"/>
        <v>0</v>
      </c>
      <c r="AG103" s="63">
        <f t="shared" si="33"/>
        <v>0</v>
      </c>
      <c r="AH103" s="63">
        <f t="shared" si="34"/>
        <v>0</v>
      </c>
      <c r="AI103" s="63"/>
      <c r="AJ103" s="63"/>
      <c r="AK103" s="63"/>
      <c r="AL103" s="63"/>
      <c r="AM103" s="63"/>
      <c r="AN103" s="63"/>
      <c r="AO103" s="63"/>
    </row>
    <row r="104" spans="1:41" ht="11.25" customHeight="1">
      <c r="A104" s="396"/>
      <c r="B104" s="398" t="s">
        <v>4</v>
      </c>
      <c r="C104" s="263" t="s">
        <v>0</v>
      </c>
      <c r="D104" s="279"/>
      <c r="E104" s="264"/>
      <c r="F104" s="264"/>
      <c r="G104" s="264"/>
      <c r="H104" s="268"/>
      <c r="I104" s="265"/>
      <c r="J104" s="266"/>
      <c r="K104" s="267"/>
      <c r="L104" s="266"/>
      <c r="M104" s="268"/>
      <c r="N104" s="269"/>
      <c r="O104" s="266"/>
      <c r="P104" s="266"/>
      <c r="Q104" s="266"/>
      <c r="R104" s="268"/>
      <c r="S104" s="269"/>
      <c r="T104" s="266"/>
      <c r="U104" s="266"/>
      <c r="V104" s="266"/>
      <c r="W104" s="268"/>
      <c r="X104" s="269"/>
      <c r="Y104" s="269"/>
      <c r="Z104" s="269"/>
      <c r="AA104" s="266"/>
      <c r="AB104" s="270"/>
      <c r="AC104" s="314">
        <f>SUM(AD104:AH107)</f>
        <v>3</v>
      </c>
      <c r="AD104" s="63">
        <f t="shared" si="30"/>
        <v>0</v>
      </c>
      <c r="AE104" s="63">
        <f t="shared" si="31"/>
        <v>0</v>
      </c>
      <c r="AF104" s="63">
        <f t="shared" si="32"/>
        <v>0</v>
      </c>
      <c r="AG104" s="63">
        <f t="shared" si="33"/>
        <v>0</v>
      </c>
      <c r="AH104" s="63">
        <f t="shared" si="34"/>
        <v>0</v>
      </c>
      <c r="AI104" s="63"/>
      <c r="AJ104" s="63"/>
      <c r="AK104" s="63"/>
      <c r="AL104" s="63"/>
      <c r="AM104" s="63"/>
      <c r="AN104" s="63"/>
      <c r="AO104" s="63"/>
    </row>
    <row r="105" spans="1:41" ht="11.25" customHeight="1">
      <c r="A105" s="396"/>
      <c r="B105" s="393"/>
      <c r="C105" s="245" t="s">
        <v>1</v>
      </c>
      <c r="D105" s="246">
        <v>1</v>
      </c>
      <c r="E105" s="247"/>
      <c r="F105" s="247"/>
      <c r="G105" s="247"/>
      <c r="H105" s="248"/>
      <c r="I105" s="249"/>
      <c r="J105" s="250"/>
      <c r="K105" s="251"/>
      <c r="L105" s="250"/>
      <c r="M105" s="248"/>
      <c r="N105" s="252"/>
      <c r="O105" s="250"/>
      <c r="P105" s="250"/>
      <c r="Q105" s="250"/>
      <c r="R105" s="248"/>
      <c r="S105" s="252"/>
      <c r="T105" s="250"/>
      <c r="U105" s="250"/>
      <c r="V105" s="250"/>
      <c r="W105" s="248"/>
      <c r="X105" s="252"/>
      <c r="Y105" s="252"/>
      <c r="Z105" s="252"/>
      <c r="AA105" s="250"/>
      <c r="AB105" s="253"/>
      <c r="AC105" s="314"/>
      <c r="AD105" s="63">
        <f t="shared" si="30"/>
        <v>1</v>
      </c>
      <c r="AE105" s="63">
        <f t="shared" si="31"/>
        <v>0</v>
      </c>
      <c r="AF105" s="63">
        <f t="shared" si="32"/>
        <v>0</v>
      </c>
      <c r="AG105" s="63">
        <f t="shared" si="33"/>
        <v>0</v>
      </c>
      <c r="AH105" s="63">
        <f t="shared" si="34"/>
        <v>0</v>
      </c>
      <c r="AI105" s="63"/>
      <c r="AJ105" s="63"/>
      <c r="AK105" s="63"/>
      <c r="AL105" s="63"/>
      <c r="AM105" s="63"/>
      <c r="AN105" s="63"/>
      <c r="AO105" s="63"/>
    </row>
    <row r="106" spans="1:41" ht="11.25" customHeight="1">
      <c r="A106" s="396"/>
      <c r="B106" s="393"/>
      <c r="C106" s="245" t="s">
        <v>2</v>
      </c>
      <c r="D106" s="246"/>
      <c r="E106" s="247"/>
      <c r="F106" s="247"/>
      <c r="G106" s="247"/>
      <c r="H106" s="248"/>
      <c r="I106" s="249"/>
      <c r="J106" s="250"/>
      <c r="K106" s="251"/>
      <c r="L106" s="250"/>
      <c r="M106" s="248"/>
      <c r="N106" s="252"/>
      <c r="O106" s="250"/>
      <c r="P106" s="250"/>
      <c r="Q106" s="250"/>
      <c r="R106" s="248"/>
      <c r="S106" s="252"/>
      <c r="T106" s="250"/>
      <c r="U106" s="250"/>
      <c r="V106" s="250"/>
      <c r="W106" s="248"/>
      <c r="X106" s="252"/>
      <c r="Y106" s="252"/>
      <c r="Z106" s="252"/>
      <c r="AA106" s="250"/>
      <c r="AB106" s="253"/>
      <c r="AC106" s="314"/>
      <c r="AD106" s="63">
        <f t="shared" si="30"/>
        <v>0</v>
      </c>
      <c r="AE106" s="63">
        <f t="shared" si="31"/>
        <v>0</v>
      </c>
      <c r="AF106" s="63">
        <f t="shared" si="32"/>
        <v>0</v>
      </c>
      <c r="AG106" s="63">
        <f t="shared" si="33"/>
        <v>0</v>
      </c>
      <c r="AH106" s="63">
        <f t="shared" si="34"/>
        <v>0</v>
      </c>
      <c r="AI106" s="63"/>
      <c r="AJ106" s="63"/>
      <c r="AK106" s="63"/>
      <c r="AL106" s="63"/>
      <c r="AM106" s="63"/>
      <c r="AN106" s="63"/>
      <c r="AO106" s="63"/>
    </row>
    <row r="107" spans="1:41" ht="11.25" customHeight="1" thickBot="1">
      <c r="A107" s="396"/>
      <c r="B107" s="399"/>
      <c r="C107" s="271" t="s">
        <v>31</v>
      </c>
      <c r="D107" s="303">
        <v>1</v>
      </c>
      <c r="E107" s="272"/>
      <c r="F107" s="272"/>
      <c r="G107" s="272"/>
      <c r="H107" s="276"/>
      <c r="I107" s="273">
        <v>1</v>
      </c>
      <c r="J107" s="274"/>
      <c r="K107" s="275"/>
      <c r="L107" s="274"/>
      <c r="M107" s="276"/>
      <c r="N107" s="277"/>
      <c r="O107" s="274"/>
      <c r="P107" s="274"/>
      <c r="Q107" s="274"/>
      <c r="R107" s="276"/>
      <c r="S107" s="277"/>
      <c r="T107" s="274"/>
      <c r="U107" s="274"/>
      <c r="V107" s="274"/>
      <c r="W107" s="276"/>
      <c r="X107" s="277"/>
      <c r="Y107" s="277"/>
      <c r="Z107" s="277"/>
      <c r="AA107" s="274"/>
      <c r="AB107" s="278"/>
      <c r="AC107" s="314"/>
      <c r="AD107" s="63">
        <f t="shared" si="30"/>
        <v>1</v>
      </c>
      <c r="AE107" s="63">
        <f t="shared" si="31"/>
        <v>1</v>
      </c>
      <c r="AF107" s="63">
        <f t="shared" si="32"/>
        <v>0</v>
      </c>
      <c r="AG107" s="63">
        <f t="shared" si="33"/>
        <v>0</v>
      </c>
      <c r="AH107" s="63">
        <f t="shared" si="34"/>
        <v>0</v>
      </c>
      <c r="AI107" s="63"/>
      <c r="AJ107" s="63"/>
      <c r="AK107" s="63"/>
      <c r="AL107" s="63"/>
      <c r="AM107" s="63"/>
      <c r="AN107" s="63"/>
      <c r="AO107" s="63"/>
    </row>
    <row r="108" spans="1:41" ht="11.25" customHeight="1">
      <c r="A108" s="396"/>
      <c r="B108" s="392" t="s">
        <v>5</v>
      </c>
      <c r="C108" s="235" t="s">
        <v>0</v>
      </c>
      <c r="D108" s="236"/>
      <c r="E108" s="237"/>
      <c r="F108" s="237"/>
      <c r="G108" s="237"/>
      <c r="H108" s="238"/>
      <c r="I108" s="239"/>
      <c r="J108" s="240"/>
      <c r="K108" s="241"/>
      <c r="L108" s="240"/>
      <c r="M108" s="238"/>
      <c r="N108" s="242"/>
      <c r="O108" s="240"/>
      <c r="P108" s="240"/>
      <c r="Q108" s="240"/>
      <c r="R108" s="238"/>
      <c r="S108" s="242"/>
      <c r="T108" s="240"/>
      <c r="U108" s="240"/>
      <c r="V108" s="240"/>
      <c r="W108" s="238"/>
      <c r="X108" s="242"/>
      <c r="Y108" s="242"/>
      <c r="Z108" s="242"/>
      <c r="AA108" s="240"/>
      <c r="AB108" s="243"/>
      <c r="AC108" s="314">
        <f>SUM(AD108:AH111)</f>
        <v>4</v>
      </c>
      <c r="AD108" s="63">
        <f t="shared" si="30"/>
        <v>0</v>
      </c>
      <c r="AE108" s="63">
        <f t="shared" si="31"/>
        <v>0</v>
      </c>
      <c r="AF108" s="63">
        <f t="shared" si="32"/>
        <v>0</v>
      </c>
      <c r="AG108" s="63">
        <f t="shared" si="33"/>
        <v>0</v>
      </c>
      <c r="AH108" s="63">
        <f t="shared" si="34"/>
        <v>0</v>
      </c>
      <c r="AI108" s="63"/>
      <c r="AJ108" s="63"/>
      <c r="AK108" s="63"/>
      <c r="AL108" s="63"/>
      <c r="AM108" s="63"/>
      <c r="AN108" s="63"/>
      <c r="AO108" s="63"/>
    </row>
    <row r="109" spans="1:41" ht="11.25" customHeight="1">
      <c r="A109" s="396"/>
      <c r="B109" s="393"/>
      <c r="C109" s="245" t="s">
        <v>1</v>
      </c>
      <c r="D109" s="246">
        <v>1</v>
      </c>
      <c r="E109" s="247"/>
      <c r="F109" s="247"/>
      <c r="G109" s="247"/>
      <c r="H109" s="248"/>
      <c r="I109" s="249">
        <v>1</v>
      </c>
      <c r="J109" s="250"/>
      <c r="K109" s="251"/>
      <c r="L109" s="250"/>
      <c r="M109" s="248"/>
      <c r="N109" s="252"/>
      <c r="O109" s="250"/>
      <c r="P109" s="250"/>
      <c r="Q109" s="250"/>
      <c r="R109" s="248"/>
      <c r="S109" s="252"/>
      <c r="T109" s="250"/>
      <c r="U109" s="250"/>
      <c r="V109" s="250"/>
      <c r="W109" s="248"/>
      <c r="X109" s="252"/>
      <c r="Y109" s="252"/>
      <c r="Z109" s="252"/>
      <c r="AA109" s="250"/>
      <c r="AB109" s="253"/>
      <c r="AC109" s="314"/>
      <c r="AD109" s="63">
        <f t="shared" si="30"/>
        <v>1</v>
      </c>
      <c r="AE109" s="63">
        <f t="shared" si="31"/>
        <v>1</v>
      </c>
      <c r="AF109" s="63">
        <f t="shared" si="32"/>
        <v>0</v>
      </c>
      <c r="AG109" s="63">
        <f t="shared" si="33"/>
        <v>0</v>
      </c>
      <c r="AH109" s="63">
        <f t="shared" si="34"/>
        <v>0</v>
      </c>
      <c r="AI109" s="63"/>
      <c r="AJ109" s="63"/>
      <c r="AK109" s="63"/>
      <c r="AL109" s="63"/>
      <c r="AM109" s="63"/>
      <c r="AN109" s="63"/>
      <c r="AO109" s="63"/>
    </row>
    <row r="110" spans="1:41" ht="11.25" customHeight="1">
      <c r="A110" s="396"/>
      <c r="B110" s="393"/>
      <c r="C110" s="245" t="s">
        <v>2</v>
      </c>
      <c r="D110" s="246">
        <v>1</v>
      </c>
      <c r="E110" s="247"/>
      <c r="F110" s="247"/>
      <c r="G110" s="247"/>
      <c r="H110" s="248"/>
      <c r="I110" s="249"/>
      <c r="J110" s="250"/>
      <c r="K110" s="251"/>
      <c r="L110" s="250"/>
      <c r="M110" s="248"/>
      <c r="N110" s="252"/>
      <c r="O110" s="250"/>
      <c r="P110" s="250"/>
      <c r="Q110" s="250"/>
      <c r="R110" s="248"/>
      <c r="S110" s="252"/>
      <c r="T110" s="250"/>
      <c r="U110" s="250"/>
      <c r="V110" s="250"/>
      <c r="W110" s="248"/>
      <c r="X110" s="252"/>
      <c r="Y110" s="252"/>
      <c r="Z110" s="252"/>
      <c r="AA110" s="250"/>
      <c r="AB110" s="253"/>
      <c r="AC110" s="314"/>
      <c r="AD110" s="63">
        <f t="shared" si="30"/>
        <v>1</v>
      </c>
      <c r="AE110" s="63">
        <f t="shared" si="31"/>
        <v>0</v>
      </c>
      <c r="AF110" s="63">
        <f t="shared" si="32"/>
        <v>0</v>
      </c>
      <c r="AG110" s="63">
        <f t="shared" si="33"/>
        <v>0</v>
      </c>
      <c r="AH110" s="63">
        <f t="shared" si="34"/>
        <v>0</v>
      </c>
      <c r="AI110" s="63"/>
      <c r="AJ110" s="63"/>
      <c r="AK110" s="63"/>
      <c r="AL110" s="63"/>
      <c r="AM110" s="63"/>
      <c r="AN110" s="63"/>
      <c r="AO110" s="63"/>
    </row>
    <row r="111" spans="1:41" ht="11.25" customHeight="1" thickBot="1">
      <c r="A111" s="396"/>
      <c r="B111" s="394"/>
      <c r="C111" s="254" t="s">
        <v>31</v>
      </c>
      <c r="D111" s="255">
        <v>1</v>
      </c>
      <c r="E111" s="256"/>
      <c r="F111" s="256"/>
      <c r="G111" s="256"/>
      <c r="H111" s="257"/>
      <c r="I111" s="258"/>
      <c r="J111" s="259"/>
      <c r="K111" s="260"/>
      <c r="L111" s="259"/>
      <c r="M111" s="257"/>
      <c r="N111" s="261"/>
      <c r="O111" s="259"/>
      <c r="P111" s="259"/>
      <c r="Q111" s="259"/>
      <c r="R111" s="257"/>
      <c r="S111" s="261"/>
      <c r="T111" s="259"/>
      <c r="U111" s="259"/>
      <c r="V111" s="259"/>
      <c r="W111" s="257"/>
      <c r="X111" s="261"/>
      <c r="Y111" s="261"/>
      <c r="Z111" s="261"/>
      <c r="AA111" s="259"/>
      <c r="AB111" s="262"/>
      <c r="AC111" s="314"/>
      <c r="AD111" s="63">
        <f t="shared" si="30"/>
        <v>1</v>
      </c>
      <c r="AE111" s="63">
        <f t="shared" si="31"/>
        <v>0</v>
      </c>
      <c r="AF111" s="63">
        <f t="shared" si="32"/>
        <v>0</v>
      </c>
      <c r="AG111" s="63">
        <f t="shared" si="33"/>
        <v>0</v>
      </c>
      <c r="AH111" s="63">
        <f t="shared" si="34"/>
        <v>0</v>
      </c>
      <c r="AI111" s="63"/>
      <c r="AJ111" s="63"/>
      <c r="AK111" s="63"/>
      <c r="AL111" s="63"/>
      <c r="AM111" s="63"/>
      <c r="AN111" s="63"/>
      <c r="AO111" s="63"/>
    </row>
    <row r="112" spans="1:41" ht="11.25" customHeight="1">
      <c r="A112" s="396"/>
      <c r="B112" s="398" t="s">
        <v>22</v>
      </c>
      <c r="C112" s="263" t="s">
        <v>0</v>
      </c>
      <c r="D112" s="279"/>
      <c r="E112" s="264"/>
      <c r="F112" s="264"/>
      <c r="G112" s="264"/>
      <c r="H112" s="268"/>
      <c r="I112" s="265">
        <v>1</v>
      </c>
      <c r="J112" s="266"/>
      <c r="K112" s="267"/>
      <c r="L112" s="266"/>
      <c r="M112" s="268"/>
      <c r="N112" s="269"/>
      <c r="O112" s="266"/>
      <c r="P112" s="266"/>
      <c r="Q112" s="266"/>
      <c r="R112" s="268"/>
      <c r="S112" s="269"/>
      <c r="T112" s="266"/>
      <c r="U112" s="266"/>
      <c r="V112" s="266"/>
      <c r="W112" s="268"/>
      <c r="X112" s="269"/>
      <c r="Y112" s="269"/>
      <c r="Z112" s="269"/>
      <c r="AA112" s="266"/>
      <c r="AB112" s="270"/>
      <c r="AC112" s="314">
        <f>SUM(AD112:AH115)</f>
        <v>6</v>
      </c>
      <c r="AD112" s="63">
        <f t="shared" si="30"/>
        <v>0</v>
      </c>
      <c r="AE112" s="63">
        <f t="shared" si="31"/>
        <v>1</v>
      </c>
      <c r="AF112" s="63">
        <f t="shared" si="32"/>
        <v>0</v>
      </c>
      <c r="AG112" s="63">
        <f t="shared" si="33"/>
        <v>0</v>
      </c>
      <c r="AH112" s="63">
        <f t="shared" si="34"/>
        <v>0</v>
      </c>
      <c r="AI112" s="63"/>
      <c r="AJ112" s="63"/>
      <c r="AK112" s="63"/>
      <c r="AL112" s="63"/>
      <c r="AM112" s="63"/>
      <c r="AN112" s="63"/>
      <c r="AO112" s="63"/>
    </row>
    <row r="113" spans="1:41" ht="11.25" customHeight="1">
      <c r="A113" s="396"/>
      <c r="B113" s="393"/>
      <c r="C113" s="245" t="s">
        <v>1</v>
      </c>
      <c r="D113" s="246">
        <v>3</v>
      </c>
      <c r="E113" s="247"/>
      <c r="F113" s="247"/>
      <c r="G113" s="247"/>
      <c r="H113" s="248"/>
      <c r="I113" s="249"/>
      <c r="J113" s="250"/>
      <c r="K113" s="251"/>
      <c r="L113" s="250"/>
      <c r="M113" s="248"/>
      <c r="N113" s="252"/>
      <c r="O113" s="250"/>
      <c r="P113" s="250"/>
      <c r="Q113" s="250"/>
      <c r="R113" s="248"/>
      <c r="S113" s="252"/>
      <c r="T113" s="250"/>
      <c r="U113" s="250"/>
      <c r="V113" s="250"/>
      <c r="W113" s="248"/>
      <c r="X113" s="252"/>
      <c r="Y113" s="252"/>
      <c r="Z113" s="252"/>
      <c r="AA113" s="250"/>
      <c r="AB113" s="253"/>
      <c r="AC113" s="314"/>
      <c r="AD113" s="63">
        <f t="shared" si="30"/>
        <v>3</v>
      </c>
      <c r="AE113" s="63">
        <f t="shared" si="31"/>
        <v>0</v>
      </c>
      <c r="AF113" s="63">
        <f t="shared" si="32"/>
        <v>0</v>
      </c>
      <c r="AG113" s="63">
        <f t="shared" si="33"/>
        <v>0</v>
      </c>
      <c r="AH113" s="63">
        <f t="shared" si="34"/>
        <v>0</v>
      </c>
      <c r="AI113" s="63"/>
      <c r="AJ113" s="63"/>
      <c r="AK113" s="63"/>
      <c r="AL113" s="63"/>
      <c r="AM113" s="63"/>
      <c r="AN113" s="63"/>
      <c r="AO113" s="63"/>
    </row>
    <row r="114" spans="1:41" ht="11.25" customHeight="1">
      <c r="A114" s="396"/>
      <c r="B114" s="393"/>
      <c r="C114" s="245" t="s">
        <v>2</v>
      </c>
      <c r="D114" s="246">
        <v>1</v>
      </c>
      <c r="E114" s="247"/>
      <c r="F114" s="247"/>
      <c r="G114" s="247"/>
      <c r="H114" s="248"/>
      <c r="I114" s="249"/>
      <c r="J114" s="250"/>
      <c r="K114" s="251"/>
      <c r="L114" s="250"/>
      <c r="M114" s="248"/>
      <c r="N114" s="252"/>
      <c r="O114" s="250"/>
      <c r="P114" s="250"/>
      <c r="Q114" s="250"/>
      <c r="R114" s="248"/>
      <c r="S114" s="252"/>
      <c r="T114" s="250"/>
      <c r="U114" s="250"/>
      <c r="V114" s="250"/>
      <c r="W114" s="248"/>
      <c r="X114" s="252"/>
      <c r="Y114" s="252"/>
      <c r="Z114" s="252"/>
      <c r="AA114" s="250"/>
      <c r="AB114" s="253"/>
      <c r="AC114" s="314"/>
      <c r="AD114" s="63">
        <f t="shared" si="30"/>
        <v>1</v>
      </c>
      <c r="AE114" s="63">
        <f t="shared" si="31"/>
        <v>0</v>
      </c>
      <c r="AF114" s="63">
        <f t="shared" si="32"/>
        <v>0</v>
      </c>
      <c r="AG114" s="63">
        <f t="shared" si="33"/>
        <v>0</v>
      </c>
      <c r="AH114" s="63">
        <f t="shared" si="34"/>
        <v>0</v>
      </c>
      <c r="AI114" s="63"/>
      <c r="AJ114" s="63"/>
      <c r="AK114" s="63"/>
      <c r="AL114" s="63"/>
      <c r="AM114" s="63"/>
      <c r="AN114" s="63"/>
      <c r="AO114" s="63"/>
    </row>
    <row r="115" spans="1:41" ht="11.25" customHeight="1" thickBot="1">
      <c r="A115" s="397"/>
      <c r="B115" s="394"/>
      <c r="C115" s="254" t="s">
        <v>31</v>
      </c>
      <c r="D115" s="255"/>
      <c r="E115" s="256"/>
      <c r="F115" s="256"/>
      <c r="G115" s="256"/>
      <c r="H115" s="257"/>
      <c r="I115" s="258">
        <v>1</v>
      </c>
      <c r="J115" s="259"/>
      <c r="K115" s="260"/>
      <c r="L115" s="259"/>
      <c r="M115" s="257"/>
      <c r="N115" s="261"/>
      <c r="O115" s="259"/>
      <c r="P115" s="259"/>
      <c r="Q115" s="259"/>
      <c r="R115" s="257"/>
      <c r="S115" s="261"/>
      <c r="T115" s="259"/>
      <c r="U115" s="259"/>
      <c r="V115" s="259"/>
      <c r="W115" s="257"/>
      <c r="X115" s="261"/>
      <c r="Y115" s="261"/>
      <c r="Z115" s="261"/>
      <c r="AA115" s="259"/>
      <c r="AB115" s="262"/>
      <c r="AC115" s="314"/>
      <c r="AD115" s="63">
        <f t="shared" si="30"/>
        <v>0</v>
      </c>
      <c r="AE115" s="63">
        <f t="shared" si="31"/>
        <v>1</v>
      </c>
      <c r="AF115" s="63">
        <f t="shared" si="32"/>
        <v>0</v>
      </c>
      <c r="AG115" s="63">
        <f t="shared" si="33"/>
        <v>0</v>
      </c>
      <c r="AH115" s="63">
        <f t="shared" si="34"/>
        <v>0</v>
      </c>
      <c r="AI115" s="63"/>
      <c r="AJ115" s="63"/>
      <c r="AK115" s="63"/>
      <c r="AL115" s="63"/>
      <c r="AM115" s="63"/>
      <c r="AN115" s="63"/>
      <c r="AO115" s="63"/>
    </row>
    <row r="116" spans="1:41" ht="11.25" customHeight="1">
      <c r="A116" s="304"/>
      <c r="B116" s="407" t="s">
        <v>110</v>
      </c>
      <c r="C116" s="263" t="s">
        <v>0</v>
      </c>
      <c r="D116" s="281">
        <v>1</v>
      </c>
      <c r="E116" s="282"/>
      <c r="F116" s="282"/>
      <c r="G116" s="282"/>
      <c r="H116" s="283"/>
      <c r="I116" s="284"/>
      <c r="J116" s="285"/>
      <c r="K116" s="285"/>
      <c r="L116" s="285"/>
      <c r="M116" s="286"/>
      <c r="N116" s="287"/>
      <c r="O116" s="285"/>
      <c r="P116" s="285"/>
      <c r="Q116" s="285"/>
      <c r="R116" s="283"/>
      <c r="S116" s="284"/>
      <c r="T116" s="285"/>
      <c r="U116" s="285"/>
      <c r="V116" s="285"/>
      <c r="W116" s="286"/>
      <c r="X116" s="287"/>
      <c r="Y116" s="285"/>
      <c r="Z116" s="285"/>
      <c r="AA116" s="285"/>
      <c r="AB116" s="288"/>
      <c r="AC116" s="314">
        <f>AC104+AC112</f>
        <v>9</v>
      </c>
      <c r="AD116" s="63">
        <f>SUM(D116:H116)</f>
        <v>1</v>
      </c>
      <c r="AE116" s="63">
        <f>SUM(I116:M116)</f>
        <v>0</v>
      </c>
      <c r="AF116" s="63">
        <f>SUM(N116:R116)</f>
        <v>0</v>
      </c>
      <c r="AG116" s="63">
        <f>SUM(S116:W116)</f>
        <v>0</v>
      </c>
      <c r="AH116" s="63">
        <f>SUM(X116:AB116)</f>
        <v>0</v>
      </c>
      <c r="AI116" s="63"/>
      <c r="AJ116" s="63"/>
      <c r="AK116" s="63"/>
      <c r="AL116" s="63"/>
      <c r="AM116" s="63"/>
      <c r="AN116" s="63"/>
      <c r="AO116" s="63"/>
    </row>
    <row r="117" spans="1:41" ht="11.25" customHeight="1" thickBot="1">
      <c r="A117" s="289"/>
      <c r="B117" s="408"/>
      <c r="C117" s="254" t="s">
        <v>31</v>
      </c>
      <c r="D117" s="290"/>
      <c r="E117" s="291"/>
      <c r="F117" s="291"/>
      <c r="G117" s="291"/>
      <c r="H117" s="292"/>
      <c r="I117" s="293">
        <v>1</v>
      </c>
      <c r="J117" s="294"/>
      <c r="K117" s="294"/>
      <c r="L117" s="294"/>
      <c r="M117" s="295"/>
      <c r="N117" s="296"/>
      <c r="O117" s="294"/>
      <c r="P117" s="294"/>
      <c r="Q117" s="294"/>
      <c r="R117" s="292"/>
      <c r="S117" s="293"/>
      <c r="T117" s="294"/>
      <c r="U117" s="294"/>
      <c r="V117" s="294"/>
      <c r="W117" s="295"/>
      <c r="X117" s="296"/>
      <c r="Y117" s="294"/>
      <c r="Z117" s="294"/>
      <c r="AA117" s="294"/>
      <c r="AB117" s="297"/>
      <c r="AC117" s="314">
        <f>AC100+AC104+AC108+AC112</f>
        <v>25</v>
      </c>
      <c r="AD117" s="63">
        <f>SUM(D117:H117)</f>
        <v>0</v>
      </c>
      <c r="AE117" s="63">
        <f>SUM(I117:M117)</f>
        <v>1</v>
      </c>
      <c r="AF117" s="63">
        <f>SUM(N117:R117)</f>
        <v>0</v>
      </c>
      <c r="AG117" s="63">
        <f>SUM(S117:W117)</f>
        <v>0</v>
      </c>
      <c r="AH117" s="63">
        <f>SUM(X117:AB117)</f>
        <v>0</v>
      </c>
      <c r="AI117" s="63"/>
      <c r="AJ117" s="63"/>
      <c r="AK117" s="63"/>
      <c r="AL117" s="63"/>
      <c r="AM117" s="63"/>
      <c r="AN117" s="63"/>
      <c r="AO117" s="63"/>
    </row>
    <row r="118" spans="2:41" ht="11.25" customHeight="1" thickBot="1">
      <c r="B118" s="298"/>
      <c r="C118" s="299"/>
      <c r="D118" s="300"/>
      <c r="E118" s="300"/>
      <c r="F118" s="300"/>
      <c r="G118" s="300"/>
      <c r="H118" s="301"/>
      <c r="I118" s="302"/>
      <c r="J118" s="302"/>
      <c r="K118" s="302"/>
      <c r="L118" s="302"/>
      <c r="M118" s="301"/>
      <c r="N118" s="302"/>
      <c r="O118" s="302"/>
      <c r="P118" s="302"/>
      <c r="Q118" s="302"/>
      <c r="R118" s="301"/>
      <c r="S118" s="302"/>
      <c r="T118" s="302"/>
      <c r="U118" s="302"/>
      <c r="V118" s="302"/>
      <c r="W118" s="301"/>
      <c r="X118" s="305"/>
      <c r="Y118" s="305"/>
      <c r="Z118" s="305"/>
      <c r="AA118" s="305"/>
      <c r="AB118" s="306"/>
      <c r="AC118" s="333"/>
      <c r="AD118" s="5" t="s">
        <v>50</v>
      </c>
      <c r="AE118" s="5" t="s">
        <v>51</v>
      </c>
      <c r="AF118" s="5" t="s">
        <v>52</v>
      </c>
      <c r="AG118" s="5" t="s">
        <v>53</v>
      </c>
      <c r="AH118" s="5" t="s">
        <v>54</v>
      </c>
      <c r="AI118" s="63"/>
      <c r="AJ118" s="63"/>
      <c r="AK118" s="63"/>
      <c r="AL118" s="63"/>
      <c r="AM118" s="63"/>
      <c r="AN118" s="63"/>
      <c r="AO118" s="63"/>
    </row>
    <row r="119" spans="1:41" ht="11.25" customHeight="1">
      <c r="A119" s="389">
        <f>'Dati part'!B9</f>
        <v>11</v>
      </c>
      <c r="B119" s="392" t="s">
        <v>3</v>
      </c>
      <c r="C119" s="235" t="s">
        <v>0</v>
      </c>
      <c r="D119" s="236"/>
      <c r="E119" s="237"/>
      <c r="F119" s="237"/>
      <c r="G119" s="237"/>
      <c r="H119" s="238"/>
      <c r="I119" s="239"/>
      <c r="J119" s="240"/>
      <c r="K119" s="241"/>
      <c r="L119" s="240"/>
      <c r="M119" s="238"/>
      <c r="N119" s="242"/>
      <c r="O119" s="240"/>
      <c r="P119" s="240"/>
      <c r="Q119" s="240"/>
      <c r="R119" s="238"/>
      <c r="S119" s="242"/>
      <c r="T119" s="240"/>
      <c r="U119" s="240"/>
      <c r="V119" s="240"/>
      <c r="W119" s="238"/>
      <c r="X119" s="242"/>
      <c r="Y119" s="242"/>
      <c r="Z119" s="242"/>
      <c r="AA119" s="240"/>
      <c r="AB119" s="243"/>
      <c r="AC119" s="314">
        <f>SUM(AD119:AH122)</f>
        <v>5</v>
      </c>
      <c r="AD119" s="63">
        <f aca="true" t="shared" si="35" ref="AD119:AD134">SUM(D119:H119)</f>
        <v>0</v>
      </c>
      <c r="AE119" s="63">
        <f aca="true" t="shared" si="36" ref="AE119:AE134">SUM(I119:M119)</f>
        <v>0</v>
      </c>
      <c r="AF119" s="63">
        <f aca="true" t="shared" si="37" ref="AF119:AF134">SUM(N119:R119)</f>
        <v>0</v>
      </c>
      <c r="AG119" s="63">
        <f aca="true" t="shared" si="38" ref="AG119:AG134">SUM(S119:W119)</f>
        <v>0</v>
      </c>
      <c r="AH119" s="63">
        <f aca="true" t="shared" si="39" ref="AH119:AH134">SUM(X119:AB119)</f>
        <v>0</v>
      </c>
      <c r="AI119" s="63"/>
      <c r="AJ119" s="63"/>
      <c r="AK119" s="63"/>
      <c r="AL119" s="63"/>
      <c r="AM119" s="63"/>
      <c r="AN119" s="63"/>
      <c r="AO119" s="63"/>
    </row>
    <row r="120" spans="1:41" ht="11.25" customHeight="1">
      <c r="A120" s="390"/>
      <c r="B120" s="393"/>
      <c r="C120" s="245" t="s">
        <v>1</v>
      </c>
      <c r="D120" s="246"/>
      <c r="E120" s="247"/>
      <c r="F120" s="247"/>
      <c r="G120" s="247"/>
      <c r="H120" s="248"/>
      <c r="I120" s="249"/>
      <c r="J120" s="250"/>
      <c r="K120" s="251"/>
      <c r="L120" s="250"/>
      <c r="M120" s="248"/>
      <c r="N120" s="252">
        <v>1</v>
      </c>
      <c r="O120" s="250"/>
      <c r="P120" s="250"/>
      <c r="Q120" s="250"/>
      <c r="R120" s="248"/>
      <c r="S120" s="252"/>
      <c r="T120" s="250"/>
      <c r="U120" s="250"/>
      <c r="V120" s="250"/>
      <c r="W120" s="248"/>
      <c r="X120" s="252"/>
      <c r="Y120" s="252"/>
      <c r="Z120" s="252"/>
      <c r="AA120" s="250"/>
      <c r="AB120" s="253"/>
      <c r="AC120" s="314"/>
      <c r="AD120" s="63">
        <f t="shared" si="35"/>
        <v>0</v>
      </c>
      <c r="AE120" s="63">
        <f t="shared" si="36"/>
        <v>0</v>
      </c>
      <c r="AF120" s="63">
        <f t="shared" si="37"/>
        <v>1</v>
      </c>
      <c r="AG120" s="63">
        <f t="shared" si="38"/>
        <v>0</v>
      </c>
      <c r="AH120" s="63">
        <f t="shared" si="39"/>
        <v>0</v>
      </c>
      <c r="AI120" s="63"/>
      <c r="AJ120" s="63"/>
      <c r="AK120" s="63"/>
      <c r="AL120" s="63"/>
      <c r="AM120" s="63"/>
      <c r="AN120" s="63"/>
      <c r="AO120" s="63"/>
    </row>
    <row r="121" spans="1:41" ht="11.25" customHeight="1">
      <c r="A121" s="391"/>
      <c r="B121" s="393"/>
      <c r="C121" s="245" t="s">
        <v>2</v>
      </c>
      <c r="D121" s="246"/>
      <c r="E121" s="247"/>
      <c r="F121" s="247"/>
      <c r="G121" s="247"/>
      <c r="H121" s="248"/>
      <c r="I121" s="249"/>
      <c r="J121" s="250"/>
      <c r="K121" s="251"/>
      <c r="L121" s="250"/>
      <c r="M121" s="248"/>
      <c r="N121" s="252">
        <v>2</v>
      </c>
      <c r="O121" s="250"/>
      <c r="P121" s="250"/>
      <c r="Q121" s="250"/>
      <c r="R121" s="248"/>
      <c r="S121" s="252"/>
      <c r="T121" s="250"/>
      <c r="U121" s="250"/>
      <c r="V121" s="250"/>
      <c r="W121" s="248"/>
      <c r="X121" s="252"/>
      <c r="Y121" s="252"/>
      <c r="Z121" s="252"/>
      <c r="AA121" s="250"/>
      <c r="AB121" s="253"/>
      <c r="AC121" s="314"/>
      <c r="AD121" s="63">
        <f t="shared" si="35"/>
        <v>0</v>
      </c>
      <c r="AE121" s="63">
        <f t="shared" si="36"/>
        <v>0</v>
      </c>
      <c r="AF121" s="63">
        <f t="shared" si="37"/>
        <v>2</v>
      </c>
      <c r="AG121" s="63">
        <f t="shared" si="38"/>
        <v>0</v>
      </c>
      <c r="AH121" s="63">
        <f t="shared" si="39"/>
        <v>0</v>
      </c>
      <c r="AI121" s="63"/>
      <c r="AJ121" s="63"/>
      <c r="AK121" s="63"/>
      <c r="AL121" s="63"/>
      <c r="AM121" s="63"/>
      <c r="AN121" s="63"/>
      <c r="AO121" s="63"/>
    </row>
    <row r="122" spans="1:41" ht="11.25" customHeight="1" thickBot="1">
      <c r="A122" s="395" t="str">
        <f>'Dati part'!C9</f>
        <v>DAVIDE BARBIERI</v>
      </c>
      <c r="B122" s="394"/>
      <c r="C122" s="254" t="s">
        <v>31</v>
      </c>
      <c r="D122" s="255"/>
      <c r="E122" s="256"/>
      <c r="F122" s="256"/>
      <c r="G122" s="256"/>
      <c r="H122" s="257"/>
      <c r="I122" s="258"/>
      <c r="J122" s="259"/>
      <c r="K122" s="260"/>
      <c r="L122" s="259"/>
      <c r="M122" s="257"/>
      <c r="N122" s="261">
        <v>2</v>
      </c>
      <c r="O122" s="259"/>
      <c r="P122" s="259"/>
      <c r="Q122" s="259"/>
      <c r="R122" s="257"/>
      <c r="S122" s="261"/>
      <c r="T122" s="259"/>
      <c r="U122" s="259"/>
      <c r="V122" s="259"/>
      <c r="W122" s="257"/>
      <c r="X122" s="261"/>
      <c r="Y122" s="261"/>
      <c r="Z122" s="261"/>
      <c r="AA122" s="259"/>
      <c r="AB122" s="262"/>
      <c r="AC122" s="314"/>
      <c r="AD122" s="63">
        <f t="shared" si="35"/>
        <v>0</v>
      </c>
      <c r="AE122" s="63">
        <f t="shared" si="36"/>
        <v>0</v>
      </c>
      <c r="AF122" s="63">
        <f t="shared" si="37"/>
        <v>2</v>
      </c>
      <c r="AG122" s="63">
        <f t="shared" si="38"/>
        <v>0</v>
      </c>
      <c r="AH122" s="63">
        <f t="shared" si="39"/>
        <v>0</v>
      </c>
      <c r="AI122" s="63"/>
      <c r="AJ122" s="63"/>
      <c r="AK122" s="63"/>
      <c r="AL122" s="63"/>
      <c r="AM122" s="63"/>
      <c r="AN122" s="63"/>
      <c r="AO122" s="63"/>
    </row>
    <row r="123" spans="1:41" ht="11.25" customHeight="1">
      <c r="A123" s="396"/>
      <c r="B123" s="398" t="s">
        <v>4</v>
      </c>
      <c r="C123" s="263" t="s">
        <v>0</v>
      </c>
      <c r="D123" s="279"/>
      <c r="E123" s="264"/>
      <c r="F123" s="264"/>
      <c r="G123" s="264"/>
      <c r="H123" s="268"/>
      <c r="I123" s="265"/>
      <c r="J123" s="266"/>
      <c r="K123" s="267"/>
      <c r="L123" s="266"/>
      <c r="M123" s="268"/>
      <c r="N123" s="269"/>
      <c r="O123" s="266"/>
      <c r="P123" s="266"/>
      <c r="Q123" s="266"/>
      <c r="R123" s="268"/>
      <c r="S123" s="269"/>
      <c r="T123" s="266"/>
      <c r="U123" s="266"/>
      <c r="V123" s="266"/>
      <c r="W123" s="268"/>
      <c r="X123" s="269"/>
      <c r="Y123" s="269"/>
      <c r="Z123" s="269"/>
      <c r="AA123" s="266"/>
      <c r="AB123" s="270"/>
      <c r="AC123" s="314">
        <f>SUM(AD123:AH126)</f>
        <v>1</v>
      </c>
      <c r="AD123" s="63">
        <f t="shared" si="35"/>
        <v>0</v>
      </c>
      <c r="AE123" s="63">
        <f t="shared" si="36"/>
        <v>0</v>
      </c>
      <c r="AF123" s="63">
        <f t="shared" si="37"/>
        <v>0</v>
      </c>
      <c r="AG123" s="63">
        <f t="shared" si="38"/>
        <v>0</v>
      </c>
      <c r="AH123" s="63">
        <f t="shared" si="39"/>
        <v>0</v>
      </c>
      <c r="AI123" s="63"/>
      <c r="AJ123" s="63"/>
      <c r="AK123" s="63"/>
      <c r="AL123" s="63"/>
      <c r="AM123" s="63"/>
      <c r="AN123" s="63"/>
      <c r="AO123" s="63"/>
    </row>
    <row r="124" spans="1:41" ht="11.25" customHeight="1">
      <c r="A124" s="396"/>
      <c r="B124" s="393"/>
      <c r="C124" s="245" t="s">
        <v>1</v>
      </c>
      <c r="D124" s="246"/>
      <c r="E124" s="247"/>
      <c r="F124" s="247"/>
      <c r="G124" s="247"/>
      <c r="H124" s="248"/>
      <c r="I124" s="249"/>
      <c r="J124" s="250"/>
      <c r="K124" s="251"/>
      <c r="L124" s="250"/>
      <c r="M124" s="248"/>
      <c r="N124" s="252">
        <v>1</v>
      </c>
      <c r="O124" s="250"/>
      <c r="P124" s="250"/>
      <c r="Q124" s="250"/>
      <c r="R124" s="248"/>
      <c r="S124" s="252"/>
      <c r="T124" s="250"/>
      <c r="U124" s="250"/>
      <c r="V124" s="250"/>
      <c r="W124" s="248"/>
      <c r="X124" s="252"/>
      <c r="Y124" s="252"/>
      <c r="Z124" s="252"/>
      <c r="AA124" s="250"/>
      <c r="AB124" s="253"/>
      <c r="AC124" s="314"/>
      <c r="AD124" s="63">
        <f t="shared" si="35"/>
        <v>0</v>
      </c>
      <c r="AE124" s="63">
        <f t="shared" si="36"/>
        <v>0</v>
      </c>
      <c r="AF124" s="63">
        <f t="shared" si="37"/>
        <v>1</v>
      </c>
      <c r="AG124" s="63">
        <f t="shared" si="38"/>
        <v>0</v>
      </c>
      <c r="AH124" s="63">
        <f t="shared" si="39"/>
        <v>0</v>
      </c>
      <c r="AI124" s="63"/>
      <c r="AJ124" s="63"/>
      <c r="AK124" s="63"/>
      <c r="AL124" s="63"/>
      <c r="AM124" s="63"/>
      <c r="AN124" s="63"/>
      <c r="AO124" s="63"/>
    </row>
    <row r="125" spans="1:41" ht="11.25" customHeight="1">
      <c r="A125" s="396"/>
      <c r="B125" s="393"/>
      <c r="C125" s="245" t="s">
        <v>2</v>
      </c>
      <c r="D125" s="246"/>
      <c r="E125" s="247"/>
      <c r="F125" s="247"/>
      <c r="G125" s="247"/>
      <c r="H125" s="248"/>
      <c r="I125" s="249"/>
      <c r="J125" s="250"/>
      <c r="K125" s="251"/>
      <c r="L125" s="250"/>
      <c r="M125" s="248"/>
      <c r="N125" s="252"/>
      <c r="O125" s="250"/>
      <c r="P125" s="250"/>
      <c r="Q125" s="250"/>
      <c r="R125" s="248"/>
      <c r="S125" s="252"/>
      <c r="T125" s="250"/>
      <c r="U125" s="250"/>
      <c r="V125" s="250"/>
      <c r="W125" s="248"/>
      <c r="X125" s="252"/>
      <c r="Y125" s="252"/>
      <c r="Z125" s="252"/>
      <c r="AA125" s="250"/>
      <c r="AB125" s="253"/>
      <c r="AC125" s="314"/>
      <c r="AD125" s="63">
        <f t="shared" si="35"/>
        <v>0</v>
      </c>
      <c r="AE125" s="63">
        <f t="shared" si="36"/>
        <v>0</v>
      </c>
      <c r="AF125" s="63">
        <f t="shared" si="37"/>
        <v>0</v>
      </c>
      <c r="AG125" s="63">
        <f t="shared" si="38"/>
        <v>0</v>
      </c>
      <c r="AH125" s="63">
        <f t="shared" si="39"/>
        <v>0</v>
      </c>
      <c r="AI125" s="63"/>
      <c r="AJ125" s="63"/>
      <c r="AK125" s="63"/>
      <c r="AL125" s="63"/>
      <c r="AM125" s="63"/>
      <c r="AN125" s="63"/>
      <c r="AO125" s="63"/>
    </row>
    <row r="126" spans="1:41" ht="11.25" customHeight="1" thickBot="1">
      <c r="A126" s="396"/>
      <c r="B126" s="399"/>
      <c r="C126" s="271" t="s">
        <v>31</v>
      </c>
      <c r="D126" s="303"/>
      <c r="E126" s="272"/>
      <c r="F126" s="272"/>
      <c r="G126" s="272"/>
      <c r="H126" s="276"/>
      <c r="I126" s="273"/>
      <c r="J126" s="274"/>
      <c r="K126" s="275"/>
      <c r="L126" s="274"/>
      <c r="M126" s="276"/>
      <c r="N126" s="277"/>
      <c r="O126" s="274"/>
      <c r="P126" s="274"/>
      <c r="Q126" s="274"/>
      <c r="R126" s="276"/>
      <c r="S126" s="277"/>
      <c r="T126" s="274"/>
      <c r="U126" s="274"/>
      <c r="V126" s="274"/>
      <c r="W126" s="276"/>
      <c r="X126" s="277"/>
      <c r="Y126" s="277"/>
      <c r="Z126" s="277"/>
      <c r="AA126" s="274"/>
      <c r="AB126" s="278"/>
      <c r="AC126" s="314"/>
      <c r="AD126" s="63">
        <f t="shared" si="35"/>
        <v>0</v>
      </c>
      <c r="AE126" s="63">
        <f t="shared" si="36"/>
        <v>0</v>
      </c>
      <c r="AF126" s="63">
        <f t="shared" si="37"/>
        <v>0</v>
      </c>
      <c r="AG126" s="63">
        <f t="shared" si="38"/>
        <v>0</v>
      </c>
      <c r="AH126" s="63">
        <f t="shared" si="39"/>
        <v>0</v>
      </c>
      <c r="AI126" s="63"/>
      <c r="AJ126" s="63"/>
      <c r="AK126" s="63"/>
      <c r="AL126" s="63"/>
      <c r="AM126" s="63"/>
      <c r="AN126" s="63"/>
      <c r="AO126" s="63"/>
    </row>
    <row r="127" spans="1:41" ht="11.25" customHeight="1">
      <c r="A127" s="396"/>
      <c r="B127" s="392" t="s">
        <v>5</v>
      </c>
      <c r="C127" s="235" t="s">
        <v>0</v>
      </c>
      <c r="D127" s="236"/>
      <c r="E127" s="237"/>
      <c r="F127" s="237"/>
      <c r="G127" s="237"/>
      <c r="H127" s="238"/>
      <c r="I127" s="239"/>
      <c r="J127" s="240"/>
      <c r="K127" s="241"/>
      <c r="L127" s="240"/>
      <c r="M127" s="238"/>
      <c r="N127" s="242"/>
      <c r="O127" s="240"/>
      <c r="P127" s="240"/>
      <c r="Q127" s="240"/>
      <c r="R127" s="238"/>
      <c r="S127" s="242"/>
      <c r="T127" s="240"/>
      <c r="U127" s="240"/>
      <c r="V127" s="240"/>
      <c r="W127" s="238"/>
      <c r="X127" s="242"/>
      <c r="Y127" s="242"/>
      <c r="Z127" s="242"/>
      <c r="AA127" s="240"/>
      <c r="AB127" s="243"/>
      <c r="AC127" s="314">
        <f>SUM(AD127:AH130)</f>
        <v>0</v>
      </c>
      <c r="AD127" s="63">
        <f t="shared" si="35"/>
        <v>0</v>
      </c>
      <c r="AE127" s="63">
        <f t="shared" si="36"/>
        <v>0</v>
      </c>
      <c r="AF127" s="63">
        <f t="shared" si="37"/>
        <v>0</v>
      </c>
      <c r="AG127" s="63">
        <f t="shared" si="38"/>
        <v>0</v>
      </c>
      <c r="AH127" s="63">
        <f t="shared" si="39"/>
        <v>0</v>
      </c>
      <c r="AI127" s="63"/>
      <c r="AJ127" s="63"/>
      <c r="AK127" s="63"/>
      <c r="AL127" s="63"/>
      <c r="AM127" s="63"/>
      <c r="AN127" s="63"/>
      <c r="AO127" s="63"/>
    </row>
    <row r="128" spans="1:41" ht="11.25" customHeight="1">
      <c r="A128" s="396"/>
      <c r="B128" s="393"/>
      <c r="C128" s="245" t="s">
        <v>1</v>
      </c>
      <c r="D128" s="246"/>
      <c r="E128" s="247"/>
      <c r="F128" s="247"/>
      <c r="G128" s="247"/>
      <c r="H128" s="248"/>
      <c r="I128" s="249"/>
      <c r="J128" s="250"/>
      <c r="K128" s="251"/>
      <c r="L128" s="250"/>
      <c r="M128" s="248"/>
      <c r="N128" s="252"/>
      <c r="O128" s="250"/>
      <c r="P128" s="250"/>
      <c r="Q128" s="250"/>
      <c r="R128" s="248"/>
      <c r="S128" s="252"/>
      <c r="T128" s="250"/>
      <c r="U128" s="250"/>
      <c r="V128" s="250"/>
      <c r="W128" s="248"/>
      <c r="X128" s="252"/>
      <c r="Y128" s="252"/>
      <c r="Z128" s="252"/>
      <c r="AA128" s="250"/>
      <c r="AB128" s="253"/>
      <c r="AC128" s="314"/>
      <c r="AD128" s="63">
        <f t="shared" si="35"/>
        <v>0</v>
      </c>
      <c r="AE128" s="63">
        <f t="shared" si="36"/>
        <v>0</v>
      </c>
      <c r="AF128" s="63">
        <f t="shared" si="37"/>
        <v>0</v>
      </c>
      <c r="AG128" s="63">
        <f t="shared" si="38"/>
        <v>0</v>
      </c>
      <c r="AH128" s="63">
        <f t="shared" si="39"/>
        <v>0</v>
      </c>
      <c r="AI128" s="63"/>
      <c r="AJ128" s="63"/>
      <c r="AK128" s="63"/>
      <c r="AL128" s="63"/>
      <c r="AM128" s="63"/>
      <c r="AN128" s="63"/>
      <c r="AO128" s="63"/>
    </row>
    <row r="129" spans="1:41" ht="11.25" customHeight="1">
      <c r="A129" s="396"/>
      <c r="B129" s="393"/>
      <c r="C129" s="245" t="s">
        <v>2</v>
      </c>
      <c r="D129" s="246"/>
      <c r="E129" s="247"/>
      <c r="F129" s="247"/>
      <c r="G129" s="247"/>
      <c r="H129" s="248"/>
      <c r="I129" s="249"/>
      <c r="J129" s="250"/>
      <c r="K129" s="251"/>
      <c r="L129" s="250"/>
      <c r="M129" s="248"/>
      <c r="N129" s="252"/>
      <c r="O129" s="250"/>
      <c r="P129" s="250"/>
      <c r="Q129" s="250"/>
      <c r="R129" s="248"/>
      <c r="S129" s="252"/>
      <c r="T129" s="250"/>
      <c r="U129" s="250"/>
      <c r="V129" s="250"/>
      <c r="W129" s="248"/>
      <c r="X129" s="252"/>
      <c r="Y129" s="252"/>
      <c r="Z129" s="252"/>
      <c r="AA129" s="250"/>
      <c r="AB129" s="253"/>
      <c r="AC129" s="314"/>
      <c r="AD129" s="63">
        <f t="shared" si="35"/>
        <v>0</v>
      </c>
      <c r="AE129" s="63">
        <f t="shared" si="36"/>
        <v>0</v>
      </c>
      <c r="AF129" s="63">
        <f t="shared" si="37"/>
        <v>0</v>
      </c>
      <c r="AG129" s="63">
        <f t="shared" si="38"/>
        <v>0</v>
      </c>
      <c r="AH129" s="63">
        <f t="shared" si="39"/>
        <v>0</v>
      </c>
      <c r="AI129" s="63"/>
      <c r="AJ129" s="63"/>
      <c r="AK129" s="63"/>
      <c r="AL129" s="63"/>
      <c r="AM129" s="63"/>
      <c r="AN129" s="63"/>
      <c r="AO129" s="63"/>
    </row>
    <row r="130" spans="1:41" ht="11.25" customHeight="1" thickBot="1">
      <c r="A130" s="396"/>
      <c r="B130" s="394"/>
      <c r="C130" s="254" t="s">
        <v>31</v>
      </c>
      <c r="D130" s="255"/>
      <c r="E130" s="256"/>
      <c r="F130" s="256"/>
      <c r="G130" s="256"/>
      <c r="H130" s="257"/>
      <c r="I130" s="258"/>
      <c r="J130" s="259"/>
      <c r="K130" s="260"/>
      <c r="L130" s="259"/>
      <c r="M130" s="257"/>
      <c r="N130" s="261"/>
      <c r="O130" s="259"/>
      <c r="P130" s="259"/>
      <c r="Q130" s="259"/>
      <c r="R130" s="257"/>
      <c r="S130" s="261"/>
      <c r="T130" s="259"/>
      <c r="U130" s="259"/>
      <c r="V130" s="259"/>
      <c r="W130" s="257"/>
      <c r="X130" s="261"/>
      <c r="Y130" s="261"/>
      <c r="Z130" s="261"/>
      <c r="AA130" s="259"/>
      <c r="AB130" s="262"/>
      <c r="AC130" s="314"/>
      <c r="AD130" s="63">
        <f t="shared" si="35"/>
        <v>0</v>
      </c>
      <c r="AE130" s="63">
        <f t="shared" si="36"/>
        <v>0</v>
      </c>
      <c r="AF130" s="63">
        <f t="shared" si="37"/>
        <v>0</v>
      </c>
      <c r="AG130" s="63">
        <f t="shared" si="38"/>
        <v>0</v>
      </c>
      <c r="AH130" s="63">
        <f t="shared" si="39"/>
        <v>0</v>
      </c>
      <c r="AI130" s="63"/>
      <c r="AJ130" s="63"/>
      <c r="AK130" s="63"/>
      <c r="AL130" s="63"/>
      <c r="AM130" s="63"/>
      <c r="AN130" s="63"/>
      <c r="AO130" s="63"/>
    </row>
    <row r="131" spans="1:41" ht="11.25" customHeight="1">
      <c r="A131" s="396"/>
      <c r="B131" s="398" t="s">
        <v>22</v>
      </c>
      <c r="C131" s="263" t="s">
        <v>0</v>
      </c>
      <c r="D131" s="279"/>
      <c r="E131" s="264"/>
      <c r="F131" s="264"/>
      <c r="G131" s="264"/>
      <c r="H131" s="268"/>
      <c r="I131" s="265"/>
      <c r="J131" s="266"/>
      <c r="K131" s="267"/>
      <c r="L131" s="266"/>
      <c r="M131" s="268"/>
      <c r="N131" s="269">
        <v>1</v>
      </c>
      <c r="O131" s="266"/>
      <c r="P131" s="266"/>
      <c r="Q131" s="266"/>
      <c r="R131" s="268"/>
      <c r="S131" s="269"/>
      <c r="T131" s="266"/>
      <c r="U131" s="266"/>
      <c r="V131" s="266"/>
      <c r="W131" s="268"/>
      <c r="X131" s="269"/>
      <c r="Y131" s="269"/>
      <c r="Z131" s="269"/>
      <c r="AA131" s="266"/>
      <c r="AB131" s="270"/>
      <c r="AC131" s="314">
        <f>SUM(AD131:AH134)</f>
        <v>2</v>
      </c>
      <c r="AD131" s="63">
        <f t="shared" si="35"/>
        <v>0</v>
      </c>
      <c r="AE131" s="63">
        <f t="shared" si="36"/>
        <v>0</v>
      </c>
      <c r="AF131" s="63">
        <f t="shared" si="37"/>
        <v>1</v>
      </c>
      <c r="AG131" s="63">
        <f t="shared" si="38"/>
        <v>0</v>
      </c>
      <c r="AH131" s="63">
        <f t="shared" si="39"/>
        <v>0</v>
      </c>
      <c r="AI131" s="63"/>
      <c r="AJ131" s="63"/>
      <c r="AK131" s="63"/>
      <c r="AL131" s="63"/>
      <c r="AM131" s="63"/>
      <c r="AN131" s="63"/>
      <c r="AO131" s="63"/>
    </row>
    <row r="132" spans="1:41" ht="11.25" customHeight="1">
      <c r="A132" s="396"/>
      <c r="B132" s="393"/>
      <c r="C132" s="245" t="s">
        <v>1</v>
      </c>
      <c r="D132" s="246"/>
      <c r="E132" s="247"/>
      <c r="F132" s="247"/>
      <c r="G132" s="247"/>
      <c r="H132" s="248"/>
      <c r="I132" s="249"/>
      <c r="J132" s="250"/>
      <c r="K132" s="251"/>
      <c r="L132" s="250"/>
      <c r="M132" s="248"/>
      <c r="N132" s="252">
        <v>1</v>
      </c>
      <c r="O132" s="250"/>
      <c r="P132" s="250"/>
      <c r="Q132" s="250"/>
      <c r="R132" s="248"/>
      <c r="S132" s="252"/>
      <c r="T132" s="250"/>
      <c r="U132" s="250"/>
      <c r="V132" s="250"/>
      <c r="W132" s="248"/>
      <c r="X132" s="252"/>
      <c r="Y132" s="252"/>
      <c r="Z132" s="252"/>
      <c r="AA132" s="250"/>
      <c r="AB132" s="253"/>
      <c r="AC132" s="314"/>
      <c r="AD132" s="63">
        <f t="shared" si="35"/>
        <v>0</v>
      </c>
      <c r="AE132" s="63">
        <f t="shared" si="36"/>
        <v>0</v>
      </c>
      <c r="AF132" s="63">
        <f t="shared" si="37"/>
        <v>1</v>
      </c>
      <c r="AG132" s="63">
        <f t="shared" si="38"/>
        <v>0</v>
      </c>
      <c r="AH132" s="63">
        <f t="shared" si="39"/>
        <v>0</v>
      </c>
      <c r="AI132" s="63"/>
      <c r="AJ132" s="63"/>
      <c r="AK132" s="63"/>
      <c r="AL132" s="63"/>
      <c r="AM132" s="63"/>
      <c r="AN132" s="63"/>
      <c r="AO132" s="63"/>
    </row>
    <row r="133" spans="1:41" ht="11.25" customHeight="1">
      <c r="A133" s="396"/>
      <c r="B133" s="393"/>
      <c r="C133" s="245" t="s">
        <v>2</v>
      </c>
      <c r="D133" s="246"/>
      <c r="E133" s="247"/>
      <c r="F133" s="247"/>
      <c r="G133" s="247"/>
      <c r="H133" s="248"/>
      <c r="I133" s="249"/>
      <c r="J133" s="250"/>
      <c r="K133" s="251"/>
      <c r="L133" s="250"/>
      <c r="M133" s="248"/>
      <c r="N133" s="252"/>
      <c r="O133" s="250"/>
      <c r="P133" s="250"/>
      <c r="Q133" s="250"/>
      <c r="R133" s="248"/>
      <c r="S133" s="252"/>
      <c r="T133" s="250"/>
      <c r="U133" s="250"/>
      <c r="V133" s="250"/>
      <c r="W133" s="248"/>
      <c r="X133" s="252"/>
      <c r="Y133" s="252"/>
      <c r="Z133" s="252"/>
      <c r="AA133" s="250"/>
      <c r="AB133" s="253"/>
      <c r="AC133" s="314"/>
      <c r="AD133" s="63">
        <f t="shared" si="35"/>
        <v>0</v>
      </c>
      <c r="AE133" s="63">
        <f t="shared" si="36"/>
        <v>0</v>
      </c>
      <c r="AF133" s="63">
        <f t="shared" si="37"/>
        <v>0</v>
      </c>
      <c r="AG133" s="63">
        <f t="shared" si="38"/>
        <v>0</v>
      </c>
      <c r="AH133" s="63">
        <f t="shared" si="39"/>
        <v>0</v>
      </c>
      <c r="AI133" s="63"/>
      <c r="AJ133" s="63"/>
      <c r="AK133" s="63"/>
      <c r="AL133" s="63"/>
      <c r="AM133" s="63"/>
      <c r="AN133" s="63"/>
      <c r="AO133" s="63"/>
    </row>
    <row r="134" spans="1:41" ht="11.25" customHeight="1" thickBot="1">
      <c r="A134" s="397"/>
      <c r="B134" s="394"/>
      <c r="C134" s="254" t="s">
        <v>31</v>
      </c>
      <c r="D134" s="255"/>
      <c r="E134" s="256"/>
      <c r="F134" s="256"/>
      <c r="G134" s="256"/>
      <c r="H134" s="257"/>
      <c r="I134" s="258"/>
      <c r="J134" s="259"/>
      <c r="K134" s="260"/>
      <c r="L134" s="259"/>
      <c r="M134" s="257"/>
      <c r="N134" s="261"/>
      <c r="O134" s="259"/>
      <c r="P134" s="259"/>
      <c r="Q134" s="259"/>
      <c r="R134" s="257"/>
      <c r="S134" s="261"/>
      <c r="T134" s="259"/>
      <c r="U134" s="259"/>
      <c r="V134" s="259"/>
      <c r="W134" s="257"/>
      <c r="X134" s="261"/>
      <c r="Y134" s="261"/>
      <c r="Z134" s="261"/>
      <c r="AA134" s="259"/>
      <c r="AB134" s="262"/>
      <c r="AC134" s="314"/>
      <c r="AD134" s="63">
        <f t="shared" si="35"/>
        <v>0</v>
      </c>
      <c r="AE134" s="63">
        <f t="shared" si="36"/>
        <v>0</v>
      </c>
      <c r="AF134" s="63">
        <f t="shared" si="37"/>
        <v>0</v>
      </c>
      <c r="AG134" s="63">
        <f t="shared" si="38"/>
        <v>0</v>
      </c>
      <c r="AH134" s="63">
        <f t="shared" si="39"/>
        <v>0</v>
      </c>
      <c r="AI134" s="63"/>
      <c r="AJ134" s="63"/>
      <c r="AK134" s="63"/>
      <c r="AL134" s="63"/>
      <c r="AM134" s="63"/>
      <c r="AN134" s="63"/>
      <c r="AO134" s="63"/>
    </row>
    <row r="135" spans="1:41" ht="11.25" customHeight="1">
      <c r="A135" s="304"/>
      <c r="B135" s="407" t="s">
        <v>110</v>
      </c>
      <c r="C135" s="263" t="s">
        <v>0</v>
      </c>
      <c r="D135" s="281"/>
      <c r="E135" s="282"/>
      <c r="F135" s="282"/>
      <c r="G135" s="282"/>
      <c r="H135" s="283"/>
      <c r="I135" s="284"/>
      <c r="J135" s="285"/>
      <c r="K135" s="285"/>
      <c r="L135" s="285"/>
      <c r="M135" s="286"/>
      <c r="N135" s="287"/>
      <c r="O135" s="285"/>
      <c r="P135" s="285"/>
      <c r="Q135" s="285"/>
      <c r="R135" s="283"/>
      <c r="S135" s="284"/>
      <c r="T135" s="285"/>
      <c r="U135" s="285"/>
      <c r="V135" s="285"/>
      <c r="W135" s="286"/>
      <c r="X135" s="287"/>
      <c r="Y135" s="285"/>
      <c r="Z135" s="285"/>
      <c r="AA135" s="285"/>
      <c r="AB135" s="288"/>
      <c r="AC135" s="314">
        <f>AC123+AC131</f>
        <v>3</v>
      </c>
      <c r="AD135" s="63">
        <f>SUM(D135:H135)</f>
        <v>0</v>
      </c>
      <c r="AE135" s="63">
        <f>SUM(I135:M135)</f>
        <v>0</v>
      </c>
      <c r="AF135" s="63">
        <f>SUM(N135:R135)</f>
        <v>0</v>
      </c>
      <c r="AG135" s="63">
        <f>SUM(S135:W135)</f>
        <v>0</v>
      </c>
      <c r="AH135" s="63">
        <f>SUM(X135:AB135)</f>
        <v>0</v>
      </c>
      <c r="AI135" s="63"/>
      <c r="AJ135" s="63"/>
      <c r="AK135" s="63"/>
      <c r="AL135" s="63"/>
      <c r="AM135" s="63"/>
      <c r="AN135" s="63"/>
      <c r="AO135" s="63"/>
    </row>
    <row r="136" spans="1:41" ht="11.25" customHeight="1" thickBot="1">
      <c r="A136" s="289"/>
      <c r="B136" s="408"/>
      <c r="C136" s="254" t="s">
        <v>31</v>
      </c>
      <c r="D136" s="290"/>
      <c r="E136" s="291"/>
      <c r="F136" s="291"/>
      <c r="G136" s="291"/>
      <c r="H136" s="292"/>
      <c r="I136" s="293"/>
      <c r="J136" s="294"/>
      <c r="K136" s="294"/>
      <c r="L136" s="294"/>
      <c r="M136" s="295"/>
      <c r="N136" s="296"/>
      <c r="O136" s="294"/>
      <c r="P136" s="294"/>
      <c r="Q136" s="294"/>
      <c r="R136" s="292"/>
      <c r="S136" s="293"/>
      <c r="T136" s="294"/>
      <c r="U136" s="294"/>
      <c r="V136" s="294"/>
      <c r="W136" s="295"/>
      <c r="X136" s="296"/>
      <c r="Y136" s="294"/>
      <c r="Z136" s="294"/>
      <c r="AA136" s="294"/>
      <c r="AB136" s="297"/>
      <c r="AC136" s="314">
        <f>AC119+AC123+AC127+AC131</f>
        <v>8</v>
      </c>
      <c r="AD136" s="63">
        <f>SUM(D136:H136)</f>
        <v>0</v>
      </c>
      <c r="AE136" s="63">
        <f>SUM(I136:M136)</f>
        <v>0</v>
      </c>
      <c r="AF136" s="63">
        <f>SUM(N136:R136)</f>
        <v>0</v>
      </c>
      <c r="AG136" s="63">
        <f>SUM(S136:W136)</f>
        <v>0</v>
      </c>
      <c r="AH136" s="63">
        <f>SUM(X136:AB136)</f>
        <v>0</v>
      </c>
      <c r="AI136" s="63"/>
      <c r="AJ136" s="63"/>
      <c r="AK136" s="63"/>
      <c r="AL136" s="63"/>
      <c r="AM136" s="63"/>
      <c r="AN136" s="63"/>
      <c r="AO136" s="63"/>
    </row>
    <row r="137" spans="2:41" ht="11.25" customHeight="1" thickBot="1">
      <c r="B137" s="298"/>
      <c r="C137" s="299"/>
      <c r="D137" s="300"/>
      <c r="E137" s="300"/>
      <c r="F137" s="300"/>
      <c r="G137" s="300"/>
      <c r="H137" s="301"/>
      <c r="I137" s="302"/>
      <c r="J137" s="302"/>
      <c r="K137" s="302"/>
      <c r="L137" s="302"/>
      <c r="M137" s="301"/>
      <c r="N137" s="302"/>
      <c r="O137" s="302"/>
      <c r="P137" s="302"/>
      <c r="Q137" s="302"/>
      <c r="R137" s="301"/>
      <c r="S137" s="302"/>
      <c r="T137" s="302"/>
      <c r="U137" s="302"/>
      <c r="V137" s="302"/>
      <c r="W137" s="301"/>
      <c r="X137" s="305"/>
      <c r="Y137" s="305"/>
      <c r="Z137" s="305"/>
      <c r="AA137" s="305"/>
      <c r="AB137" s="306"/>
      <c r="AC137" s="333"/>
      <c r="AD137" s="5" t="s">
        <v>50</v>
      </c>
      <c r="AE137" s="5" t="s">
        <v>51</v>
      </c>
      <c r="AF137" s="5" t="s">
        <v>52</v>
      </c>
      <c r="AG137" s="5" t="s">
        <v>53</v>
      </c>
      <c r="AH137" s="5" t="s">
        <v>54</v>
      </c>
      <c r="AI137" s="63"/>
      <c r="AJ137" s="63"/>
      <c r="AK137" s="63"/>
      <c r="AL137" s="63"/>
      <c r="AM137" s="63"/>
      <c r="AN137" s="63"/>
      <c r="AO137" s="63"/>
    </row>
    <row r="138" spans="1:41" ht="11.25" customHeight="1">
      <c r="A138" s="389">
        <f>'Dati part'!B10</f>
        <v>13</v>
      </c>
      <c r="B138" s="392" t="s">
        <v>3</v>
      </c>
      <c r="C138" s="235" t="s">
        <v>0</v>
      </c>
      <c r="D138" s="236"/>
      <c r="E138" s="237"/>
      <c r="F138" s="237"/>
      <c r="G138" s="237"/>
      <c r="H138" s="238"/>
      <c r="I138" s="239">
        <v>1</v>
      </c>
      <c r="J138" s="240"/>
      <c r="K138" s="241"/>
      <c r="L138" s="240"/>
      <c r="M138" s="238"/>
      <c r="N138" s="242"/>
      <c r="O138" s="240"/>
      <c r="P138" s="240"/>
      <c r="Q138" s="240"/>
      <c r="R138" s="238"/>
      <c r="S138" s="242"/>
      <c r="T138" s="240"/>
      <c r="U138" s="240"/>
      <c r="V138" s="240"/>
      <c r="W138" s="238"/>
      <c r="X138" s="242"/>
      <c r="Y138" s="242"/>
      <c r="Z138" s="242"/>
      <c r="AA138" s="240"/>
      <c r="AB138" s="243"/>
      <c r="AC138" s="314">
        <f>SUM(AD138:AH141)</f>
        <v>11</v>
      </c>
      <c r="AD138" s="63">
        <f aca="true" t="shared" si="40" ref="AD138:AD153">SUM(D138:H138)</f>
        <v>0</v>
      </c>
      <c r="AE138" s="63">
        <f aca="true" t="shared" si="41" ref="AE138:AE153">SUM(I138:M138)</f>
        <v>1</v>
      </c>
      <c r="AF138" s="63">
        <f aca="true" t="shared" si="42" ref="AF138:AF153">SUM(N138:R138)</f>
        <v>0</v>
      </c>
      <c r="AG138" s="63">
        <f aca="true" t="shared" si="43" ref="AG138:AG153">SUM(S138:W138)</f>
        <v>0</v>
      </c>
      <c r="AH138" s="63">
        <f aca="true" t="shared" si="44" ref="AH138:AH153">SUM(X138:AB138)</f>
        <v>0</v>
      </c>
      <c r="AI138" s="63"/>
      <c r="AJ138" s="63"/>
      <c r="AK138" s="63"/>
      <c r="AL138" s="63"/>
      <c r="AM138" s="63"/>
      <c r="AN138" s="63"/>
      <c r="AO138" s="63"/>
    </row>
    <row r="139" spans="1:41" ht="11.25" customHeight="1">
      <c r="A139" s="390"/>
      <c r="B139" s="393"/>
      <c r="C139" s="245" t="s">
        <v>1</v>
      </c>
      <c r="D139" s="246">
        <v>2</v>
      </c>
      <c r="E139" s="247"/>
      <c r="F139" s="247"/>
      <c r="G139" s="247"/>
      <c r="H139" s="248"/>
      <c r="I139" s="249">
        <v>1</v>
      </c>
      <c r="J139" s="250"/>
      <c r="K139" s="251"/>
      <c r="L139" s="250"/>
      <c r="M139" s="248"/>
      <c r="N139" s="252"/>
      <c r="O139" s="250"/>
      <c r="P139" s="250"/>
      <c r="Q139" s="250"/>
      <c r="R139" s="248"/>
      <c r="S139" s="252"/>
      <c r="T139" s="250"/>
      <c r="U139" s="250"/>
      <c r="V139" s="250"/>
      <c r="W139" s="248"/>
      <c r="X139" s="252"/>
      <c r="Y139" s="252"/>
      <c r="Z139" s="252"/>
      <c r="AA139" s="250"/>
      <c r="AB139" s="253"/>
      <c r="AC139" s="314"/>
      <c r="AD139" s="63">
        <f t="shared" si="40"/>
        <v>2</v>
      </c>
      <c r="AE139" s="63">
        <f t="shared" si="41"/>
        <v>1</v>
      </c>
      <c r="AF139" s="63">
        <f t="shared" si="42"/>
        <v>0</v>
      </c>
      <c r="AG139" s="63">
        <f t="shared" si="43"/>
        <v>0</v>
      </c>
      <c r="AH139" s="63">
        <f t="shared" si="44"/>
        <v>0</v>
      </c>
      <c r="AI139" s="63"/>
      <c r="AJ139" s="63"/>
      <c r="AK139" s="63"/>
      <c r="AL139" s="63"/>
      <c r="AM139" s="63"/>
      <c r="AN139" s="63"/>
      <c r="AO139" s="63"/>
    </row>
    <row r="140" spans="1:41" ht="11.25" customHeight="1">
      <c r="A140" s="391"/>
      <c r="B140" s="393"/>
      <c r="C140" s="245" t="s">
        <v>2</v>
      </c>
      <c r="D140" s="246"/>
      <c r="E140" s="247"/>
      <c r="F140" s="247"/>
      <c r="G140" s="247"/>
      <c r="H140" s="248"/>
      <c r="I140" s="249">
        <v>1</v>
      </c>
      <c r="J140" s="250"/>
      <c r="K140" s="251"/>
      <c r="L140" s="250"/>
      <c r="M140" s="248"/>
      <c r="N140" s="252"/>
      <c r="O140" s="250"/>
      <c r="P140" s="250"/>
      <c r="Q140" s="250"/>
      <c r="R140" s="248"/>
      <c r="S140" s="252"/>
      <c r="T140" s="250"/>
      <c r="U140" s="250"/>
      <c r="V140" s="250"/>
      <c r="W140" s="248"/>
      <c r="X140" s="252"/>
      <c r="Y140" s="252"/>
      <c r="Z140" s="252"/>
      <c r="AA140" s="250"/>
      <c r="AB140" s="253"/>
      <c r="AC140" s="314"/>
      <c r="AD140" s="63">
        <f t="shared" si="40"/>
        <v>0</v>
      </c>
      <c r="AE140" s="63">
        <f t="shared" si="41"/>
        <v>1</v>
      </c>
      <c r="AF140" s="63">
        <f t="shared" si="42"/>
        <v>0</v>
      </c>
      <c r="AG140" s="63">
        <f t="shared" si="43"/>
        <v>0</v>
      </c>
      <c r="AH140" s="63">
        <f t="shared" si="44"/>
        <v>0</v>
      </c>
      <c r="AI140" s="63"/>
      <c r="AJ140" s="63"/>
      <c r="AK140" s="63"/>
      <c r="AL140" s="63"/>
      <c r="AM140" s="63"/>
      <c r="AN140" s="63"/>
      <c r="AO140" s="63"/>
    </row>
    <row r="141" spans="1:41" ht="11.25" customHeight="1" thickBot="1">
      <c r="A141" s="395" t="str">
        <f>'Dati part'!C10</f>
        <v>GIANMARCO PULGA</v>
      </c>
      <c r="B141" s="394"/>
      <c r="C141" s="254" t="s">
        <v>31</v>
      </c>
      <c r="D141" s="255">
        <v>4</v>
      </c>
      <c r="E141" s="256"/>
      <c r="F141" s="256"/>
      <c r="G141" s="256"/>
      <c r="H141" s="257"/>
      <c r="I141" s="258">
        <v>2</v>
      </c>
      <c r="J141" s="259"/>
      <c r="K141" s="260"/>
      <c r="L141" s="259"/>
      <c r="M141" s="257"/>
      <c r="N141" s="261"/>
      <c r="O141" s="259"/>
      <c r="P141" s="259"/>
      <c r="Q141" s="259"/>
      <c r="R141" s="257"/>
      <c r="S141" s="261"/>
      <c r="T141" s="259"/>
      <c r="U141" s="259"/>
      <c r="V141" s="259"/>
      <c r="W141" s="257"/>
      <c r="X141" s="261"/>
      <c r="Y141" s="261"/>
      <c r="Z141" s="261"/>
      <c r="AA141" s="259"/>
      <c r="AB141" s="262"/>
      <c r="AC141" s="314"/>
      <c r="AD141" s="63">
        <f t="shared" si="40"/>
        <v>4</v>
      </c>
      <c r="AE141" s="63">
        <f t="shared" si="41"/>
        <v>2</v>
      </c>
      <c r="AF141" s="63">
        <f t="shared" si="42"/>
        <v>0</v>
      </c>
      <c r="AG141" s="63">
        <f t="shared" si="43"/>
        <v>0</v>
      </c>
      <c r="AH141" s="63">
        <f t="shared" si="44"/>
        <v>0</v>
      </c>
      <c r="AI141" s="63"/>
      <c r="AJ141" s="63"/>
      <c r="AK141" s="63"/>
      <c r="AL141" s="63"/>
      <c r="AM141" s="63"/>
      <c r="AN141" s="63"/>
      <c r="AO141" s="63"/>
    </row>
    <row r="142" spans="1:41" ht="11.25" customHeight="1">
      <c r="A142" s="396"/>
      <c r="B142" s="398" t="s">
        <v>4</v>
      </c>
      <c r="C142" s="263" t="s">
        <v>0</v>
      </c>
      <c r="D142" s="279"/>
      <c r="E142" s="264"/>
      <c r="F142" s="264"/>
      <c r="G142" s="264"/>
      <c r="H142" s="268"/>
      <c r="I142" s="265"/>
      <c r="J142" s="266"/>
      <c r="K142" s="267"/>
      <c r="L142" s="266"/>
      <c r="M142" s="268"/>
      <c r="N142" s="269"/>
      <c r="O142" s="266"/>
      <c r="P142" s="266"/>
      <c r="Q142" s="266"/>
      <c r="R142" s="268"/>
      <c r="S142" s="269"/>
      <c r="T142" s="266"/>
      <c r="U142" s="266"/>
      <c r="V142" s="266"/>
      <c r="W142" s="268"/>
      <c r="X142" s="269"/>
      <c r="Y142" s="269"/>
      <c r="Z142" s="269"/>
      <c r="AA142" s="266"/>
      <c r="AB142" s="270"/>
      <c r="AC142" s="314">
        <f>SUM(AD142:AH145)</f>
        <v>5</v>
      </c>
      <c r="AD142" s="63">
        <f t="shared" si="40"/>
        <v>0</v>
      </c>
      <c r="AE142" s="63">
        <f t="shared" si="41"/>
        <v>0</v>
      </c>
      <c r="AF142" s="63">
        <f t="shared" si="42"/>
        <v>0</v>
      </c>
      <c r="AG142" s="63">
        <f t="shared" si="43"/>
        <v>0</v>
      </c>
      <c r="AH142" s="63">
        <f t="shared" si="44"/>
        <v>0</v>
      </c>
      <c r="AI142" s="63"/>
      <c r="AJ142" s="63"/>
      <c r="AK142" s="63"/>
      <c r="AL142" s="63"/>
      <c r="AM142" s="63"/>
      <c r="AN142" s="63"/>
      <c r="AO142" s="63"/>
    </row>
    <row r="143" spans="1:41" ht="11.25" customHeight="1">
      <c r="A143" s="396"/>
      <c r="B143" s="393"/>
      <c r="C143" s="245" t="s">
        <v>1</v>
      </c>
      <c r="D143" s="246"/>
      <c r="E143" s="247"/>
      <c r="F143" s="247"/>
      <c r="G143" s="247"/>
      <c r="H143" s="248"/>
      <c r="I143" s="249">
        <v>1</v>
      </c>
      <c r="J143" s="250"/>
      <c r="K143" s="251"/>
      <c r="L143" s="250"/>
      <c r="M143" s="248"/>
      <c r="N143" s="252"/>
      <c r="O143" s="250"/>
      <c r="P143" s="250"/>
      <c r="Q143" s="250"/>
      <c r="R143" s="248"/>
      <c r="S143" s="252"/>
      <c r="T143" s="250"/>
      <c r="U143" s="250"/>
      <c r="V143" s="250"/>
      <c r="W143" s="248"/>
      <c r="X143" s="252"/>
      <c r="Y143" s="252"/>
      <c r="Z143" s="252"/>
      <c r="AA143" s="250"/>
      <c r="AB143" s="253"/>
      <c r="AC143" s="314"/>
      <c r="AD143" s="63">
        <f t="shared" si="40"/>
        <v>0</v>
      </c>
      <c r="AE143" s="63">
        <f t="shared" si="41"/>
        <v>1</v>
      </c>
      <c r="AF143" s="63">
        <f t="shared" si="42"/>
        <v>0</v>
      </c>
      <c r="AG143" s="63">
        <f t="shared" si="43"/>
        <v>0</v>
      </c>
      <c r="AH143" s="63">
        <f t="shared" si="44"/>
        <v>0</v>
      </c>
      <c r="AI143" s="63"/>
      <c r="AJ143" s="63"/>
      <c r="AK143" s="63"/>
      <c r="AL143" s="63"/>
      <c r="AM143" s="63"/>
      <c r="AN143" s="63"/>
      <c r="AO143" s="63"/>
    </row>
    <row r="144" spans="1:41" ht="11.25" customHeight="1">
      <c r="A144" s="396"/>
      <c r="B144" s="393"/>
      <c r="C144" s="245" t="s">
        <v>2</v>
      </c>
      <c r="D144" s="246">
        <v>2</v>
      </c>
      <c r="E144" s="247"/>
      <c r="F144" s="247"/>
      <c r="G144" s="247"/>
      <c r="H144" s="248"/>
      <c r="I144" s="249">
        <v>1</v>
      </c>
      <c r="J144" s="250"/>
      <c r="K144" s="251"/>
      <c r="L144" s="250"/>
      <c r="M144" s="248"/>
      <c r="N144" s="252"/>
      <c r="O144" s="250"/>
      <c r="P144" s="250"/>
      <c r="Q144" s="250"/>
      <c r="R144" s="248"/>
      <c r="S144" s="252"/>
      <c r="T144" s="250"/>
      <c r="U144" s="250"/>
      <c r="V144" s="250"/>
      <c r="W144" s="248"/>
      <c r="X144" s="252"/>
      <c r="Y144" s="252"/>
      <c r="Z144" s="252"/>
      <c r="AA144" s="250"/>
      <c r="AB144" s="253"/>
      <c r="AC144" s="314"/>
      <c r="AD144" s="63">
        <f t="shared" si="40"/>
        <v>2</v>
      </c>
      <c r="AE144" s="63">
        <f t="shared" si="41"/>
        <v>1</v>
      </c>
      <c r="AF144" s="63">
        <f t="shared" si="42"/>
        <v>0</v>
      </c>
      <c r="AG144" s="63">
        <f t="shared" si="43"/>
        <v>0</v>
      </c>
      <c r="AH144" s="63">
        <f t="shared" si="44"/>
        <v>0</v>
      </c>
      <c r="AI144" s="63"/>
      <c r="AJ144" s="63"/>
      <c r="AK144" s="63"/>
      <c r="AL144" s="63"/>
      <c r="AM144" s="63"/>
      <c r="AN144" s="63"/>
      <c r="AO144" s="63"/>
    </row>
    <row r="145" spans="1:41" ht="11.25" customHeight="1" thickBot="1">
      <c r="A145" s="396"/>
      <c r="B145" s="399"/>
      <c r="C145" s="271" t="s">
        <v>31</v>
      </c>
      <c r="D145" s="303">
        <v>1</v>
      </c>
      <c r="E145" s="272"/>
      <c r="F145" s="272"/>
      <c r="G145" s="272"/>
      <c r="H145" s="276"/>
      <c r="I145" s="273"/>
      <c r="J145" s="274"/>
      <c r="K145" s="275"/>
      <c r="L145" s="274"/>
      <c r="M145" s="276"/>
      <c r="N145" s="277"/>
      <c r="O145" s="274"/>
      <c r="P145" s="274"/>
      <c r="Q145" s="274"/>
      <c r="R145" s="276"/>
      <c r="S145" s="277"/>
      <c r="T145" s="274"/>
      <c r="U145" s="274"/>
      <c r="V145" s="274"/>
      <c r="W145" s="276"/>
      <c r="X145" s="277"/>
      <c r="Y145" s="277"/>
      <c r="Z145" s="277"/>
      <c r="AA145" s="274"/>
      <c r="AB145" s="278"/>
      <c r="AC145" s="314"/>
      <c r="AD145" s="63">
        <f t="shared" si="40"/>
        <v>1</v>
      </c>
      <c r="AE145" s="63">
        <f t="shared" si="41"/>
        <v>0</v>
      </c>
      <c r="AF145" s="63">
        <f t="shared" si="42"/>
        <v>0</v>
      </c>
      <c r="AG145" s="63">
        <f t="shared" si="43"/>
        <v>0</v>
      </c>
      <c r="AH145" s="63">
        <f t="shared" si="44"/>
        <v>0</v>
      </c>
      <c r="AI145" s="63"/>
      <c r="AJ145" s="63"/>
      <c r="AK145" s="63"/>
      <c r="AL145" s="63"/>
      <c r="AM145" s="63"/>
      <c r="AN145" s="63"/>
      <c r="AO145" s="63"/>
    </row>
    <row r="146" spans="1:41" ht="11.25" customHeight="1">
      <c r="A146" s="396"/>
      <c r="B146" s="392" t="s">
        <v>5</v>
      </c>
      <c r="C146" s="235" t="s">
        <v>0</v>
      </c>
      <c r="D146" s="236">
        <v>4</v>
      </c>
      <c r="E146" s="237"/>
      <c r="F146" s="237"/>
      <c r="G146" s="237"/>
      <c r="H146" s="238"/>
      <c r="I146" s="239"/>
      <c r="J146" s="240"/>
      <c r="K146" s="241"/>
      <c r="L146" s="240"/>
      <c r="M146" s="238"/>
      <c r="N146" s="242"/>
      <c r="O146" s="240"/>
      <c r="P146" s="240"/>
      <c r="Q146" s="240"/>
      <c r="R146" s="238"/>
      <c r="S146" s="242"/>
      <c r="T146" s="240"/>
      <c r="U146" s="240"/>
      <c r="V146" s="240"/>
      <c r="W146" s="238"/>
      <c r="X146" s="242"/>
      <c r="Y146" s="242"/>
      <c r="Z146" s="242"/>
      <c r="AA146" s="240"/>
      <c r="AB146" s="243"/>
      <c r="AC146" s="314">
        <f>SUM(AD146:AH149)</f>
        <v>11</v>
      </c>
      <c r="AD146" s="63">
        <f t="shared" si="40"/>
        <v>4</v>
      </c>
      <c r="AE146" s="63">
        <f t="shared" si="41"/>
        <v>0</v>
      </c>
      <c r="AF146" s="63">
        <f t="shared" si="42"/>
        <v>0</v>
      </c>
      <c r="AG146" s="63">
        <f t="shared" si="43"/>
        <v>0</v>
      </c>
      <c r="AH146" s="63">
        <f t="shared" si="44"/>
        <v>0</v>
      </c>
      <c r="AI146" s="63"/>
      <c r="AJ146" s="63"/>
      <c r="AK146" s="63"/>
      <c r="AL146" s="63"/>
      <c r="AM146" s="63"/>
      <c r="AN146" s="63"/>
      <c r="AO146" s="63"/>
    </row>
    <row r="147" spans="1:41" ht="11.25" customHeight="1">
      <c r="A147" s="396"/>
      <c r="B147" s="393"/>
      <c r="C147" s="245" t="s">
        <v>1</v>
      </c>
      <c r="D147" s="246">
        <v>4</v>
      </c>
      <c r="E147" s="247"/>
      <c r="F147" s="247"/>
      <c r="G147" s="247"/>
      <c r="H147" s="248"/>
      <c r="I147" s="249"/>
      <c r="J147" s="250"/>
      <c r="K147" s="251"/>
      <c r="L147" s="250"/>
      <c r="M147" s="248"/>
      <c r="N147" s="252"/>
      <c r="O147" s="250"/>
      <c r="P147" s="250"/>
      <c r="Q147" s="250"/>
      <c r="R147" s="248"/>
      <c r="S147" s="252"/>
      <c r="T147" s="250"/>
      <c r="U147" s="250"/>
      <c r="V147" s="250"/>
      <c r="W147" s="248"/>
      <c r="X147" s="252"/>
      <c r="Y147" s="252"/>
      <c r="Z147" s="252"/>
      <c r="AA147" s="250"/>
      <c r="AB147" s="253"/>
      <c r="AC147" s="314"/>
      <c r="AD147" s="63">
        <f t="shared" si="40"/>
        <v>4</v>
      </c>
      <c r="AE147" s="63">
        <f t="shared" si="41"/>
        <v>0</v>
      </c>
      <c r="AF147" s="63">
        <f t="shared" si="42"/>
        <v>0</v>
      </c>
      <c r="AG147" s="63">
        <f t="shared" si="43"/>
        <v>0</v>
      </c>
      <c r="AH147" s="63">
        <f t="shared" si="44"/>
        <v>0</v>
      </c>
      <c r="AI147" s="63"/>
      <c r="AJ147" s="63"/>
      <c r="AK147" s="63"/>
      <c r="AL147" s="63"/>
      <c r="AM147" s="63"/>
      <c r="AN147" s="63"/>
      <c r="AO147" s="63"/>
    </row>
    <row r="148" spans="1:41" ht="11.25" customHeight="1">
      <c r="A148" s="396"/>
      <c r="B148" s="393"/>
      <c r="C148" s="245" t="s">
        <v>2</v>
      </c>
      <c r="D148" s="246">
        <v>2</v>
      </c>
      <c r="E148" s="247"/>
      <c r="F148" s="247"/>
      <c r="G148" s="247"/>
      <c r="H148" s="248"/>
      <c r="I148" s="249"/>
      <c r="J148" s="250"/>
      <c r="K148" s="251"/>
      <c r="L148" s="250"/>
      <c r="M148" s="248"/>
      <c r="N148" s="252"/>
      <c r="O148" s="250"/>
      <c r="P148" s="250"/>
      <c r="Q148" s="250"/>
      <c r="R148" s="248"/>
      <c r="S148" s="252"/>
      <c r="T148" s="250"/>
      <c r="U148" s="250"/>
      <c r="V148" s="250"/>
      <c r="W148" s="248"/>
      <c r="X148" s="252"/>
      <c r="Y148" s="252"/>
      <c r="Z148" s="252"/>
      <c r="AA148" s="250"/>
      <c r="AB148" s="253"/>
      <c r="AC148" s="314"/>
      <c r="AD148" s="63">
        <f t="shared" si="40"/>
        <v>2</v>
      </c>
      <c r="AE148" s="63">
        <f t="shared" si="41"/>
        <v>0</v>
      </c>
      <c r="AF148" s="63">
        <f t="shared" si="42"/>
        <v>0</v>
      </c>
      <c r="AG148" s="63">
        <f t="shared" si="43"/>
        <v>0</v>
      </c>
      <c r="AH148" s="63">
        <f t="shared" si="44"/>
        <v>0</v>
      </c>
      <c r="AI148" s="63"/>
      <c r="AJ148" s="63"/>
      <c r="AK148" s="63"/>
      <c r="AL148" s="63"/>
      <c r="AM148" s="63"/>
      <c r="AN148" s="63"/>
      <c r="AO148" s="63"/>
    </row>
    <row r="149" spans="1:41" ht="11.25" customHeight="1" thickBot="1">
      <c r="A149" s="396"/>
      <c r="B149" s="394"/>
      <c r="C149" s="254" t="s">
        <v>31</v>
      </c>
      <c r="D149" s="255"/>
      <c r="E149" s="256"/>
      <c r="F149" s="256"/>
      <c r="G149" s="256"/>
      <c r="H149" s="257"/>
      <c r="I149" s="258">
        <v>1</v>
      </c>
      <c r="J149" s="259"/>
      <c r="K149" s="260"/>
      <c r="L149" s="259"/>
      <c r="M149" s="257"/>
      <c r="N149" s="261"/>
      <c r="O149" s="259"/>
      <c r="P149" s="259"/>
      <c r="Q149" s="259"/>
      <c r="R149" s="257"/>
      <c r="S149" s="261"/>
      <c r="T149" s="259"/>
      <c r="U149" s="259"/>
      <c r="V149" s="259"/>
      <c r="W149" s="257"/>
      <c r="X149" s="261"/>
      <c r="Y149" s="261"/>
      <c r="Z149" s="261"/>
      <c r="AA149" s="259"/>
      <c r="AB149" s="262"/>
      <c r="AC149" s="314"/>
      <c r="AD149" s="63">
        <f t="shared" si="40"/>
        <v>0</v>
      </c>
      <c r="AE149" s="63">
        <f t="shared" si="41"/>
        <v>1</v>
      </c>
      <c r="AF149" s="63">
        <f t="shared" si="42"/>
        <v>0</v>
      </c>
      <c r="AG149" s="63">
        <f t="shared" si="43"/>
        <v>0</v>
      </c>
      <c r="AH149" s="63">
        <f t="shared" si="44"/>
        <v>0</v>
      </c>
      <c r="AI149" s="63"/>
      <c r="AJ149" s="63"/>
      <c r="AK149" s="63"/>
      <c r="AL149" s="63"/>
      <c r="AM149" s="63"/>
      <c r="AN149" s="63"/>
      <c r="AO149" s="63"/>
    </row>
    <row r="150" spans="1:41" ht="11.25" customHeight="1">
      <c r="A150" s="396"/>
      <c r="B150" s="398" t="s">
        <v>22</v>
      </c>
      <c r="C150" s="263" t="s">
        <v>0</v>
      </c>
      <c r="D150" s="279"/>
      <c r="E150" s="264"/>
      <c r="F150" s="264"/>
      <c r="G150" s="264"/>
      <c r="H150" s="268"/>
      <c r="I150" s="265"/>
      <c r="J150" s="266"/>
      <c r="K150" s="267"/>
      <c r="L150" s="266"/>
      <c r="M150" s="268"/>
      <c r="N150" s="269"/>
      <c r="O150" s="266"/>
      <c r="P150" s="266"/>
      <c r="Q150" s="266"/>
      <c r="R150" s="268"/>
      <c r="S150" s="269"/>
      <c r="T150" s="266"/>
      <c r="U150" s="266"/>
      <c r="V150" s="266"/>
      <c r="W150" s="268"/>
      <c r="X150" s="269"/>
      <c r="Y150" s="269"/>
      <c r="Z150" s="269"/>
      <c r="AA150" s="266"/>
      <c r="AB150" s="270"/>
      <c r="AC150" s="314">
        <f>SUM(AD150:AH153)</f>
        <v>10</v>
      </c>
      <c r="AD150" s="63">
        <f t="shared" si="40"/>
        <v>0</v>
      </c>
      <c r="AE150" s="63">
        <f t="shared" si="41"/>
        <v>0</v>
      </c>
      <c r="AF150" s="63">
        <f t="shared" si="42"/>
        <v>0</v>
      </c>
      <c r="AG150" s="63">
        <f t="shared" si="43"/>
        <v>0</v>
      </c>
      <c r="AH150" s="63">
        <f t="shared" si="44"/>
        <v>0</v>
      </c>
      <c r="AI150" s="63"/>
      <c r="AJ150" s="63"/>
      <c r="AK150" s="63"/>
      <c r="AL150" s="63"/>
      <c r="AM150" s="63"/>
      <c r="AN150" s="63"/>
      <c r="AO150" s="63"/>
    </row>
    <row r="151" spans="1:41" ht="11.25" customHeight="1">
      <c r="A151" s="396"/>
      <c r="B151" s="393"/>
      <c r="C151" s="245" t="s">
        <v>1</v>
      </c>
      <c r="D151" s="246">
        <v>2</v>
      </c>
      <c r="E151" s="247"/>
      <c r="F151" s="247"/>
      <c r="G151" s="247"/>
      <c r="H151" s="248"/>
      <c r="I151" s="249"/>
      <c r="J151" s="250"/>
      <c r="K151" s="251"/>
      <c r="L151" s="250"/>
      <c r="M151" s="248"/>
      <c r="N151" s="252"/>
      <c r="O151" s="250"/>
      <c r="P151" s="250"/>
      <c r="Q151" s="250"/>
      <c r="R151" s="248"/>
      <c r="S151" s="252"/>
      <c r="T151" s="250"/>
      <c r="U151" s="250"/>
      <c r="V151" s="250"/>
      <c r="W151" s="248"/>
      <c r="X151" s="252"/>
      <c r="Y151" s="252"/>
      <c r="Z151" s="252"/>
      <c r="AA151" s="250"/>
      <c r="AB151" s="253"/>
      <c r="AC151" s="314"/>
      <c r="AD151" s="63">
        <f t="shared" si="40"/>
        <v>2</v>
      </c>
      <c r="AE151" s="63">
        <f t="shared" si="41"/>
        <v>0</v>
      </c>
      <c r="AF151" s="63">
        <f t="shared" si="42"/>
        <v>0</v>
      </c>
      <c r="AG151" s="63">
        <f t="shared" si="43"/>
        <v>0</v>
      </c>
      <c r="AH151" s="63">
        <f t="shared" si="44"/>
        <v>0</v>
      </c>
      <c r="AI151" s="63"/>
      <c r="AJ151" s="63"/>
      <c r="AK151" s="63"/>
      <c r="AL151" s="63"/>
      <c r="AM151" s="63"/>
      <c r="AN151" s="63"/>
      <c r="AO151" s="63"/>
    </row>
    <row r="152" spans="1:41" ht="11.25" customHeight="1">
      <c r="A152" s="396"/>
      <c r="B152" s="393"/>
      <c r="C152" s="245" t="s">
        <v>2</v>
      </c>
      <c r="D152" s="246">
        <v>2</v>
      </c>
      <c r="E152" s="247"/>
      <c r="F152" s="247"/>
      <c r="G152" s="247"/>
      <c r="H152" s="248"/>
      <c r="I152" s="249">
        <v>2</v>
      </c>
      <c r="J152" s="250"/>
      <c r="K152" s="251"/>
      <c r="L152" s="250"/>
      <c r="M152" s="248"/>
      <c r="N152" s="252"/>
      <c r="O152" s="250"/>
      <c r="P152" s="250"/>
      <c r="Q152" s="250"/>
      <c r="R152" s="248"/>
      <c r="S152" s="252"/>
      <c r="T152" s="250"/>
      <c r="U152" s="250"/>
      <c r="V152" s="250"/>
      <c r="W152" s="248"/>
      <c r="X152" s="252"/>
      <c r="Y152" s="252"/>
      <c r="Z152" s="252"/>
      <c r="AA152" s="250"/>
      <c r="AB152" s="253"/>
      <c r="AC152" s="314"/>
      <c r="AD152" s="63">
        <f t="shared" si="40"/>
        <v>2</v>
      </c>
      <c r="AE152" s="63">
        <f t="shared" si="41"/>
        <v>2</v>
      </c>
      <c r="AF152" s="63">
        <f t="shared" si="42"/>
        <v>0</v>
      </c>
      <c r="AG152" s="63">
        <f t="shared" si="43"/>
        <v>0</v>
      </c>
      <c r="AH152" s="63">
        <f t="shared" si="44"/>
        <v>0</v>
      </c>
      <c r="AI152" s="63"/>
      <c r="AJ152" s="63"/>
      <c r="AK152" s="63"/>
      <c r="AL152" s="63"/>
      <c r="AM152" s="63"/>
      <c r="AN152" s="63"/>
      <c r="AO152" s="63"/>
    </row>
    <row r="153" spans="1:41" ht="11.25" customHeight="1" thickBot="1">
      <c r="A153" s="397"/>
      <c r="B153" s="394"/>
      <c r="C153" s="254" t="s">
        <v>31</v>
      </c>
      <c r="D153" s="255">
        <v>2</v>
      </c>
      <c r="E153" s="256"/>
      <c r="F153" s="256"/>
      <c r="G153" s="256"/>
      <c r="H153" s="257"/>
      <c r="I153" s="258">
        <v>2</v>
      </c>
      <c r="J153" s="259"/>
      <c r="K153" s="260"/>
      <c r="L153" s="259"/>
      <c r="M153" s="257"/>
      <c r="N153" s="261"/>
      <c r="O153" s="259"/>
      <c r="P153" s="259"/>
      <c r="Q153" s="259"/>
      <c r="R153" s="257"/>
      <c r="S153" s="261"/>
      <c r="T153" s="259"/>
      <c r="U153" s="259"/>
      <c r="V153" s="259"/>
      <c r="W153" s="257"/>
      <c r="X153" s="261"/>
      <c r="Y153" s="261"/>
      <c r="Z153" s="261"/>
      <c r="AA153" s="259"/>
      <c r="AB153" s="262"/>
      <c r="AC153" s="314"/>
      <c r="AD153" s="63">
        <f t="shared" si="40"/>
        <v>2</v>
      </c>
      <c r="AE153" s="63">
        <f t="shared" si="41"/>
        <v>2</v>
      </c>
      <c r="AF153" s="63">
        <f t="shared" si="42"/>
        <v>0</v>
      </c>
      <c r="AG153" s="63">
        <f t="shared" si="43"/>
        <v>0</v>
      </c>
      <c r="AH153" s="63">
        <f t="shared" si="44"/>
        <v>0</v>
      </c>
      <c r="AI153" s="63"/>
      <c r="AJ153" s="63"/>
      <c r="AK153" s="63"/>
      <c r="AL153" s="63"/>
      <c r="AM153" s="63"/>
      <c r="AN153" s="63"/>
      <c r="AO153" s="63"/>
    </row>
    <row r="154" spans="1:41" ht="11.25" customHeight="1">
      <c r="A154" s="304"/>
      <c r="B154" s="407" t="s">
        <v>110</v>
      </c>
      <c r="C154" s="263" t="s">
        <v>0</v>
      </c>
      <c r="D154" s="281"/>
      <c r="E154" s="282"/>
      <c r="F154" s="282"/>
      <c r="G154" s="282"/>
      <c r="H154" s="283"/>
      <c r="I154" s="284"/>
      <c r="J154" s="285"/>
      <c r="K154" s="285"/>
      <c r="L154" s="285"/>
      <c r="M154" s="286"/>
      <c r="N154" s="287"/>
      <c r="O154" s="285"/>
      <c r="P154" s="285"/>
      <c r="Q154" s="285"/>
      <c r="R154" s="283"/>
      <c r="S154" s="284"/>
      <c r="T154" s="285"/>
      <c r="U154" s="285"/>
      <c r="V154" s="285"/>
      <c r="W154" s="286"/>
      <c r="X154" s="287"/>
      <c r="Y154" s="285"/>
      <c r="Z154" s="285"/>
      <c r="AA154" s="285"/>
      <c r="AB154" s="288"/>
      <c r="AC154" s="314">
        <f>AC142+AC150</f>
        <v>15</v>
      </c>
      <c r="AD154" s="63">
        <f>SUM(D154:H154)</f>
        <v>0</v>
      </c>
      <c r="AE154" s="63">
        <f>SUM(I154:M154)</f>
        <v>0</v>
      </c>
      <c r="AF154" s="63">
        <f>SUM(N154:R154)</f>
        <v>0</v>
      </c>
      <c r="AG154" s="63">
        <f>SUM(S154:W154)</f>
        <v>0</v>
      </c>
      <c r="AH154" s="63">
        <f>SUM(X154:AB154)</f>
        <v>0</v>
      </c>
      <c r="AI154" s="63"/>
      <c r="AJ154" s="63"/>
      <c r="AK154" s="63"/>
      <c r="AL154" s="63"/>
      <c r="AM154" s="63"/>
      <c r="AN154" s="63"/>
      <c r="AO154" s="63"/>
    </row>
    <row r="155" spans="1:41" ht="11.25" customHeight="1" thickBot="1">
      <c r="A155" s="289"/>
      <c r="B155" s="408"/>
      <c r="C155" s="254" t="s">
        <v>31</v>
      </c>
      <c r="D155" s="290"/>
      <c r="E155" s="291"/>
      <c r="F155" s="291"/>
      <c r="G155" s="291"/>
      <c r="H155" s="292"/>
      <c r="I155" s="293"/>
      <c r="J155" s="294"/>
      <c r="K155" s="294"/>
      <c r="L155" s="294"/>
      <c r="M155" s="295"/>
      <c r="N155" s="296"/>
      <c r="O155" s="294"/>
      <c r="P155" s="294"/>
      <c r="Q155" s="294"/>
      <c r="R155" s="292"/>
      <c r="S155" s="293"/>
      <c r="T155" s="294"/>
      <c r="U155" s="294"/>
      <c r="V155" s="294"/>
      <c r="W155" s="295"/>
      <c r="X155" s="296"/>
      <c r="Y155" s="294"/>
      <c r="Z155" s="294"/>
      <c r="AA155" s="294"/>
      <c r="AB155" s="297"/>
      <c r="AC155" s="314">
        <f>AC138+AC142+AC146+AC150</f>
        <v>37</v>
      </c>
      <c r="AD155" s="63">
        <f>SUM(D155:H155)</f>
        <v>0</v>
      </c>
      <c r="AE155" s="63">
        <f>SUM(I155:M155)</f>
        <v>0</v>
      </c>
      <c r="AF155" s="63">
        <f>SUM(N155:R155)</f>
        <v>0</v>
      </c>
      <c r="AG155" s="63">
        <f>SUM(S155:W155)</f>
        <v>0</v>
      </c>
      <c r="AH155" s="63">
        <f>SUM(X155:AB155)</f>
        <v>0</v>
      </c>
      <c r="AI155" s="63"/>
      <c r="AJ155" s="63"/>
      <c r="AK155" s="63"/>
      <c r="AL155" s="63"/>
      <c r="AM155" s="63"/>
      <c r="AN155" s="63"/>
      <c r="AO155" s="63"/>
    </row>
    <row r="156" spans="2:41" ht="11.25" customHeight="1" thickBot="1">
      <c r="B156" s="298"/>
      <c r="C156" s="299"/>
      <c r="D156" s="300"/>
      <c r="E156" s="300"/>
      <c r="F156" s="300"/>
      <c r="G156" s="300"/>
      <c r="H156" s="301"/>
      <c r="I156" s="302"/>
      <c r="J156" s="302"/>
      <c r="K156" s="302"/>
      <c r="L156" s="302"/>
      <c r="M156" s="301"/>
      <c r="N156" s="302"/>
      <c r="O156" s="302"/>
      <c r="P156" s="302"/>
      <c r="Q156" s="302"/>
      <c r="R156" s="301"/>
      <c r="S156" s="302"/>
      <c r="T156" s="302"/>
      <c r="U156" s="302"/>
      <c r="V156" s="302"/>
      <c r="W156" s="301"/>
      <c r="X156" s="305"/>
      <c r="Y156" s="305"/>
      <c r="Z156" s="305"/>
      <c r="AA156" s="305"/>
      <c r="AB156" s="306"/>
      <c r="AC156" s="333"/>
      <c r="AD156" s="5" t="s">
        <v>50</v>
      </c>
      <c r="AE156" s="5" t="s">
        <v>51</v>
      </c>
      <c r="AF156" s="5" t="s">
        <v>52</v>
      </c>
      <c r="AG156" s="5" t="s">
        <v>53</v>
      </c>
      <c r="AH156" s="5" t="s">
        <v>54</v>
      </c>
      <c r="AI156" s="63"/>
      <c r="AJ156" s="63"/>
      <c r="AK156" s="63"/>
      <c r="AL156" s="63"/>
      <c r="AM156" s="63"/>
      <c r="AN156" s="63"/>
      <c r="AO156" s="63"/>
    </row>
    <row r="157" spans="1:41" ht="11.25" customHeight="1">
      <c r="A157" s="389">
        <f>'Dati part'!B11</f>
        <v>31</v>
      </c>
      <c r="B157" s="392" t="s">
        <v>3</v>
      </c>
      <c r="C157" s="235" t="s">
        <v>0</v>
      </c>
      <c r="D157" s="236"/>
      <c r="E157" s="237"/>
      <c r="F157" s="237"/>
      <c r="G157" s="237"/>
      <c r="H157" s="238"/>
      <c r="I157" s="239">
        <v>1</v>
      </c>
      <c r="J157" s="240"/>
      <c r="K157" s="241"/>
      <c r="L157" s="240"/>
      <c r="M157" s="238"/>
      <c r="N157" s="242"/>
      <c r="O157" s="240"/>
      <c r="P157" s="240"/>
      <c r="Q157" s="240"/>
      <c r="R157" s="238"/>
      <c r="S157" s="242"/>
      <c r="T157" s="240"/>
      <c r="U157" s="240"/>
      <c r="V157" s="240"/>
      <c r="W157" s="238"/>
      <c r="X157" s="242"/>
      <c r="Y157" s="242"/>
      <c r="Z157" s="242"/>
      <c r="AA157" s="240"/>
      <c r="AB157" s="243"/>
      <c r="AC157" s="314">
        <f>SUM(AD157:AH160)</f>
        <v>3</v>
      </c>
      <c r="AD157" s="63">
        <f aca="true" t="shared" si="45" ref="AD157:AD172">SUM(D157:H157)</f>
        <v>0</v>
      </c>
      <c r="AE157" s="63">
        <f aca="true" t="shared" si="46" ref="AE157:AE172">SUM(I157:M157)</f>
        <v>1</v>
      </c>
      <c r="AF157" s="63">
        <f aca="true" t="shared" si="47" ref="AF157:AF172">SUM(N157:R157)</f>
        <v>0</v>
      </c>
      <c r="AG157" s="63">
        <f aca="true" t="shared" si="48" ref="AG157:AG172">SUM(S157:W157)</f>
        <v>0</v>
      </c>
      <c r="AH157" s="63">
        <f aca="true" t="shared" si="49" ref="AH157:AH172">SUM(X157:AB157)</f>
        <v>0</v>
      </c>
      <c r="AI157" s="63"/>
      <c r="AJ157" s="63"/>
      <c r="AK157" s="63"/>
      <c r="AL157" s="63"/>
      <c r="AM157" s="63"/>
      <c r="AN157" s="63"/>
      <c r="AO157" s="63"/>
    </row>
    <row r="158" spans="1:41" ht="11.25" customHeight="1">
      <c r="A158" s="390"/>
      <c r="B158" s="393"/>
      <c r="C158" s="245" t="s">
        <v>1</v>
      </c>
      <c r="D158" s="246"/>
      <c r="E158" s="247"/>
      <c r="F158" s="247"/>
      <c r="G158" s="247"/>
      <c r="H158" s="248"/>
      <c r="I158" s="249"/>
      <c r="J158" s="250"/>
      <c r="K158" s="251"/>
      <c r="L158" s="250"/>
      <c r="M158" s="248"/>
      <c r="N158" s="252"/>
      <c r="O158" s="250"/>
      <c r="P158" s="250"/>
      <c r="Q158" s="250"/>
      <c r="R158" s="248"/>
      <c r="S158" s="252"/>
      <c r="T158" s="250"/>
      <c r="U158" s="250"/>
      <c r="V158" s="250"/>
      <c r="W158" s="248"/>
      <c r="X158" s="252"/>
      <c r="Y158" s="252"/>
      <c r="Z158" s="252"/>
      <c r="AA158" s="250"/>
      <c r="AB158" s="253"/>
      <c r="AC158" s="314"/>
      <c r="AD158" s="63">
        <f t="shared" si="45"/>
        <v>0</v>
      </c>
      <c r="AE158" s="63">
        <f t="shared" si="46"/>
        <v>0</v>
      </c>
      <c r="AF158" s="63">
        <f t="shared" si="47"/>
        <v>0</v>
      </c>
      <c r="AG158" s="63">
        <f t="shared" si="48"/>
        <v>0</v>
      </c>
      <c r="AH158" s="63">
        <f t="shared" si="49"/>
        <v>0</v>
      </c>
      <c r="AI158" s="63"/>
      <c r="AJ158" s="63"/>
      <c r="AK158" s="63"/>
      <c r="AL158" s="63"/>
      <c r="AM158" s="63"/>
      <c r="AN158" s="63"/>
      <c r="AO158" s="63"/>
    </row>
    <row r="159" spans="1:41" ht="11.25" customHeight="1">
      <c r="A159" s="391"/>
      <c r="B159" s="393"/>
      <c r="C159" s="245" t="s">
        <v>2</v>
      </c>
      <c r="D159" s="246"/>
      <c r="E159" s="247"/>
      <c r="F159" s="247"/>
      <c r="G159" s="247"/>
      <c r="H159" s="248"/>
      <c r="I159" s="249">
        <v>2</v>
      </c>
      <c r="J159" s="250"/>
      <c r="K159" s="251"/>
      <c r="L159" s="250"/>
      <c r="M159" s="248"/>
      <c r="N159" s="252"/>
      <c r="O159" s="250"/>
      <c r="P159" s="250"/>
      <c r="Q159" s="250"/>
      <c r="R159" s="248"/>
      <c r="S159" s="252"/>
      <c r="T159" s="250"/>
      <c r="U159" s="250"/>
      <c r="V159" s="250"/>
      <c r="W159" s="248"/>
      <c r="X159" s="252"/>
      <c r="Y159" s="252"/>
      <c r="Z159" s="252"/>
      <c r="AA159" s="250"/>
      <c r="AB159" s="253"/>
      <c r="AC159" s="314"/>
      <c r="AD159" s="63">
        <f t="shared" si="45"/>
        <v>0</v>
      </c>
      <c r="AE159" s="63">
        <f t="shared" si="46"/>
        <v>2</v>
      </c>
      <c r="AF159" s="63">
        <f t="shared" si="47"/>
        <v>0</v>
      </c>
      <c r="AG159" s="63">
        <f t="shared" si="48"/>
        <v>0</v>
      </c>
      <c r="AH159" s="63">
        <f t="shared" si="49"/>
        <v>0</v>
      </c>
      <c r="AI159" s="63"/>
      <c r="AJ159" s="63"/>
      <c r="AK159" s="63"/>
      <c r="AL159" s="63"/>
      <c r="AM159" s="63"/>
      <c r="AN159" s="63"/>
      <c r="AO159" s="63"/>
    </row>
    <row r="160" spans="1:41" ht="11.25" customHeight="1" thickBot="1">
      <c r="A160" s="395" t="str">
        <f>'Dati part'!C11</f>
        <v>PAOLO SARONNI</v>
      </c>
      <c r="B160" s="394"/>
      <c r="C160" s="254" t="s">
        <v>31</v>
      </c>
      <c r="D160" s="255"/>
      <c r="E160" s="256"/>
      <c r="F160" s="256"/>
      <c r="G160" s="256"/>
      <c r="H160" s="257"/>
      <c r="I160" s="258"/>
      <c r="J160" s="259"/>
      <c r="K160" s="260"/>
      <c r="L160" s="259"/>
      <c r="M160" s="257"/>
      <c r="N160" s="261"/>
      <c r="O160" s="259"/>
      <c r="P160" s="259"/>
      <c r="Q160" s="259"/>
      <c r="R160" s="257"/>
      <c r="S160" s="261"/>
      <c r="T160" s="259"/>
      <c r="U160" s="259"/>
      <c r="V160" s="259"/>
      <c r="W160" s="257"/>
      <c r="X160" s="261"/>
      <c r="Y160" s="261"/>
      <c r="Z160" s="261"/>
      <c r="AA160" s="259"/>
      <c r="AB160" s="262"/>
      <c r="AC160" s="314"/>
      <c r="AD160" s="63">
        <f t="shared" si="45"/>
        <v>0</v>
      </c>
      <c r="AE160" s="63">
        <f t="shared" si="46"/>
        <v>0</v>
      </c>
      <c r="AF160" s="63">
        <f t="shared" si="47"/>
        <v>0</v>
      </c>
      <c r="AG160" s="63">
        <f t="shared" si="48"/>
        <v>0</v>
      </c>
      <c r="AH160" s="63">
        <f t="shared" si="49"/>
        <v>0</v>
      </c>
      <c r="AI160" s="63"/>
      <c r="AJ160" s="63"/>
      <c r="AK160" s="63"/>
      <c r="AL160" s="63"/>
      <c r="AM160" s="63"/>
      <c r="AN160" s="63"/>
      <c r="AO160" s="63"/>
    </row>
    <row r="161" spans="1:41" ht="11.25" customHeight="1">
      <c r="A161" s="396"/>
      <c r="B161" s="398" t="s">
        <v>4</v>
      </c>
      <c r="C161" s="263" t="s">
        <v>0</v>
      </c>
      <c r="D161" s="279"/>
      <c r="E161" s="264"/>
      <c r="F161" s="264"/>
      <c r="G161" s="264"/>
      <c r="H161" s="238"/>
      <c r="I161" s="265">
        <v>1</v>
      </c>
      <c r="J161" s="266"/>
      <c r="K161" s="267"/>
      <c r="L161" s="266"/>
      <c r="M161" s="268"/>
      <c r="N161" s="269"/>
      <c r="O161" s="266"/>
      <c r="P161" s="266"/>
      <c r="Q161" s="266"/>
      <c r="R161" s="268"/>
      <c r="S161" s="269"/>
      <c r="T161" s="266"/>
      <c r="U161" s="266"/>
      <c r="V161" s="266"/>
      <c r="W161" s="268"/>
      <c r="X161" s="269"/>
      <c r="Y161" s="269"/>
      <c r="Z161" s="269"/>
      <c r="AA161" s="266"/>
      <c r="AB161" s="270"/>
      <c r="AC161" s="314">
        <f>SUM(AD161:AH164)</f>
        <v>1</v>
      </c>
      <c r="AD161" s="63">
        <f t="shared" si="45"/>
        <v>0</v>
      </c>
      <c r="AE161" s="63">
        <f t="shared" si="46"/>
        <v>1</v>
      </c>
      <c r="AF161" s="63">
        <f t="shared" si="47"/>
        <v>0</v>
      </c>
      <c r="AG161" s="63">
        <f t="shared" si="48"/>
        <v>0</v>
      </c>
      <c r="AH161" s="63">
        <f t="shared" si="49"/>
        <v>0</v>
      </c>
      <c r="AI161" s="63"/>
      <c r="AJ161" s="63"/>
      <c r="AK161" s="63"/>
      <c r="AL161" s="63"/>
      <c r="AM161" s="63"/>
      <c r="AN161" s="63"/>
      <c r="AO161" s="63"/>
    </row>
    <row r="162" spans="1:41" ht="11.25" customHeight="1">
      <c r="A162" s="396"/>
      <c r="B162" s="393"/>
      <c r="C162" s="245" t="s">
        <v>1</v>
      </c>
      <c r="D162" s="246"/>
      <c r="E162" s="247"/>
      <c r="F162" s="247"/>
      <c r="G162" s="247"/>
      <c r="H162" s="248"/>
      <c r="I162" s="249"/>
      <c r="J162" s="250"/>
      <c r="K162" s="251"/>
      <c r="L162" s="250"/>
      <c r="M162" s="248"/>
      <c r="N162" s="252"/>
      <c r="O162" s="250"/>
      <c r="P162" s="250"/>
      <c r="Q162" s="250"/>
      <c r="R162" s="248"/>
      <c r="S162" s="252"/>
      <c r="T162" s="250"/>
      <c r="U162" s="250"/>
      <c r="V162" s="250"/>
      <c r="W162" s="248"/>
      <c r="X162" s="252"/>
      <c r="Y162" s="252"/>
      <c r="Z162" s="252"/>
      <c r="AA162" s="250"/>
      <c r="AB162" s="253"/>
      <c r="AC162" s="314"/>
      <c r="AD162" s="63">
        <f t="shared" si="45"/>
        <v>0</v>
      </c>
      <c r="AE162" s="63">
        <f t="shared" si="46"/>
        <v>0</v>
      </c>
      <c r="AF162" s="63">
        <f t="shared" si="47"/>
        <v>0</v>
      </c>
      <c r="AG162" s="63">
        <f t="shared" si="48"/>
        <v>0</v>
      </c>
      <c r="AH162" s="63">
        <f t="shared" si="49"/>
        <v>0</v>
      </c>
      <c r="AI162" s="63"/>
      <c r="AJ162" s="63"/>
      <c r="AK162" s="63"/>
      <c r="AL162" s="63"/>
      <c r="AM162" s="63"/>
      <c r="AN162" s="63"/>
      <c r="AO162" s="63"/>
    </row>
    <row r="163" spans="1:41" ht="11.25" customHeight="1">
      <c r="A163" s="396"/>
      <c r="B163" s="393"/>
      <c r="C163" s="245" t="s">
        <v>2</v>
      </c>
      <c r="D163" s="246"/>
      <c r="E163" s="247"/>
      <c r="F163" s="247"/>
      <c r="G163" s="247"/>
      <c r="H163" s="248"/>
      <c r="I163" s="249"/>
      <c r="J163" s="250"/>
      <c r="K163" s="251"/>
      <c r="L163" s="250"/>
      <c r="M163" s="248"/>
      <c r="N163" s="252"/>
      <c r="O163" s="250"/>
      <c r="P163" s="250"/>
      <c r="Q163" s="250"/>
      <c r="R163" s="248"/>
      <c r="S163" s="252"/>
      <c r="T163" s="250"/>
      <c r="U163" s="250"/>
      <c r="V163" s="250"/>
      <c r="W163" s="248"/>
      <c r="X163" s="252"/>
      <c r="Y163" s="252"/>
      <c r="Z163" s="252"/>
      <c r="AA163" s="250"/>
      <c r="AB163" s="253"/>
      <c r="AC163" s="314"/>
      <c r="AD163" s="63">
        <f t="shared" si="45"/>
        <v>0</v>
      </c>
      <c r="AE163" s="63">
        <f t="shared" si="46"/>
        <v>0</v>
      </c>
      <c r="AF163" s="63">
        <f t="shared" si="47"/>
        <v>0</v>
      </c>
      <c r="AG163" s="63">
        <f t="shared" si="48"/>
        <v>0</v>
      </c>
      <c r="AH163" s="63">
        <f t="shared" si="49"/>
        <v>0</v>
      </c>
      <c r="AI163" s="63"/>
      <c r="AJ163" s="63"/>
      <c r="AK163" s="63"/>
      <c r="AL163" s="63"/>
      <c r="AM163" s="63"/>
      <c r="AN163" s="63"/>
      <c r="AO163" s="63"/>
    </row>
    <row r="164" spans="1:41" ht="11.25" customHeight="1" thickBot="1">
      <c r="A164" s="396"/>
      <c r="B164" s="399"/>
      <c r="C164" s="271" t="s">
        <v>31</v>
      </c>
      <c r="D164" s="303"/>
      <c r="E164" s="272"/>
      <c r="F164" s="272"/>
      <c r="G164" s="272"/>
      <c r="H164" s="257"/>
      <c r="I164" s="273"/>
      <c r="J164" s="274"/>
      <c r="K164" s="275"/>
      <c r="L164" s="274"/>
      <c r="M164" s="276"/>
      <c r="N164" s="277"/>
      <c r="O164" s="274"/>
      <c r="P164" s="274"/>
      <c r="Q164" s="274"/>
      <c r="R164" s="276"/>
      <c r="S164" s="277"/>
      <c r="T164" s="274"/>
      <c r="U164" s="274"/>
      <c r="V164" s="274"/>
      <c r="W164" s="276"/>
      <c r="X164" s="277"/>
      <c r="Y164" s="277"/>
      <c r="Z164" s="277"/>
      <c r="AA164" s="274"/>
      <c r="AB164" s="278"/>
      <c r="AC164" s="314"/>
      <c r="AD164" s="63">
        <f t="shared" si="45"/>
        <v>0</v>
      </c>
      <c r="AE164" s="63">
        <f t="shared" si="46"/>
        <v>0</v>
      </c>
      <c r="AF164" s="63">
        <f t="shared" si="47"/>
        <v>0</v>
      </c>
      <c r="AG164" s="63">
        <f t="shared" si="48"/>
        <v>0</v>
      </c>
      <c r="AH164" s="63">
        <f t="shared" si="49"/>
        <v>0</v>
      </c>
      <c r="AI164" s="63"/>
      <c r="AJ164" s="63"/>
      <c r="AK164" s="63"/>
      <c r="AL164" s="63"/>
      <c r="AM164" s="63"/>
      <c r="AN164" s="63"/>
      <c r="AO164" s="63"/>
    </row>
    <row r="165" spans="1:41" ht="11.25" customHeight="1">
      <c r="A165" s="396"/>
      <c r="B165" s="392" t="s">
        <v>5</v>
      </c>
      <c r="C165" s="235" t="s">
        <v>0</v>
      </c>
      <c r="D165" s="236"/>
      <c r="E165" s="237"/>
      <c r="F165" s="237"/>
      <c r="G165" s="237"/>
      <c r="H165" s="238"/>
      <c r="I165" s="239">
        <v>1</v>
      </c>
      <c r="J165" s="240"/>
      <c r="K165" s="241"/>
      <c r="L165" s="240"/>
      <c r="M165" s="238"/>
      <c r="N165" s="242"/>
      <c r="O165" s="240"/>
      <c r="P165" s="240"/>
      <c r="Q165" s="240"/>
      <c r="R165" s="238"/>
      <c r="S165" s="242"/>
      <c r="T165" s="240"/>
      <c r="U165" s="240"/>
      <c r="V165" s="240"/>
      <c r="W165" s="238"/>
      <c r="X165" s="242"/>
      <c r="Y165" s="242"/>
      <c r="Z165" s="242"/>
      <c r="AA165" s="240"/>
      <c r="AB165" s="243"/>
      <c r="AC165" s="314">
        <f>SUM(AD165:AH168)</f>
        <v>12</v>
      </c>
      <c r="AD165" s="63">
        <f t="shared" si="45"/>
        <v>0</v>
      </c>
      <c r="AE165" s="63">
        <f t="shared" si="46"/>
        <v>1</v>
      </c>
      <c r="AF165" s="63">
        <f t="shared" si="47"/>
        <v>0</v>
      </c>
      <c r="AG165" s="63">
        <f t="shared" si="48"/>
        <v>0</v>
      </c>
      <c r="AH165" s="63">
        <f t="shared" si="49"/>
        <v>0</v>
      </c>
      <c r="AI165" s="63"/>
      <c r="AJ165" s="63"/>
      <c r="AK165" s="63"/>
      <c r="AL165" s="63"/>
      <c r="AM165" s="63"/>
      <c r="AN165" s="63"/>
      <c r="AO165" s="63"/>
    </row>
    <row r="166" spans="1:41" ht="11.25" customHeight="1">
      <c r="A166" s="396"/>
      <c r="B166" s="393"/>
      <c r="C166" s="245" t="s">
        <v>1</v>
      </c>
      <c r="D166" s="246"/>
      <c r="E166" s="247"/>
      <c r="F166" s="247"/>
      <c r="G166" s="247"/>
      <c r="H166" s="248"/>
      <c r="I166" s="249">
        <v>5</v>
      </c>
      <c r="J166" s="250"/>
      <c r="K166" s="251"/>
      <c r="L166" s="250"/>
      <c r="M166" s="248"/>
      <c r="N166" s="252"/>
      <c r="O166" s="250"/>
      <c r="P166" s="250"/>
      <c r="Q166" s="250"/>
      <c r="R166" s="248"/>
      <c r="S166" s="252"/>
      <c r="T166" s="250"/>
      <c r="U166" s="250"/>
      <c r="V166" s="250"/>
      <c r="W166" s="248"/>
      <c r="X166" s="252"/>
      <c r="Y166" s="252"/>
      <c r="Z166" s="252"/>
      <c r="AA166" s="250"/>
      <c r="AB166" s="253"/>
      <c r="AC166" s="314"/>
      <c r="AD166" s="63">
        <f t="shared" si="45"/>
        <v>0</v>
      </c>
      <c r="AE166" s="63">
        <f t="shared" si="46"/>
        <v>5</v>
      </c>
      <c r="AF166" s="63">
        <f t="shared" si="47"/>
        <v>0</v>
      </c>
      <c r="AG166" s="63">
        <f t="shared" si="48"/>
        <v>0</v>
      </c>
      <c r="AH166" s="63">
        <f t="shared" si="49"/>
        <v>0</v>
      </c>
      <c r="AI166" s="63"/>
      <c r="AJ166" s="63"/>
      <c r="AK166" s="63"/>
      <c r="AL166" s="63"/>
      <c r="AM166" s="63"/>
      <c r="AN166" s="63"/>
      <c r="AO166" s="63"/>
    </row>
    <row r="167" spans="1:41" ht="11.25" customHeight="1">
      <c r="A167" s="396"/>
      <c r="B167" s="393"/>
      <c r="C167" s="245" t="s">
        <v>2</v>
      </c>
      <c r="D167" s="246"/>
      <c r="E167" s="247"/>
      <c r="F167" s="247"/>
      <c r="G167" s="247"/>
      <c r="H167" s="248"/>
      <c r="I167" s="249">
        <v>3</v>
      </c>
      <c r="J167" s="250"/>
      <c r="K167" s="251"/>
      <c r="L167" s="250"/>
      <c r="M167" s="248"/>
      <c r="N167" s="252"/>
      <c r="O167" s="250"/>
      <c r="P167" s="250"/>
      <c r="Q167" s="250"/>
      <c r="R167" s="248"/>
      <c r="S167" s="252"/>
      <c r="T167" s="250"/>
      <c r="U167" s="250"/>
      <c r="V167" s="250"/>
      <c r="W167" s="248"/>
      <c r="X167" s="252"/>
      <c r="Y167" s="252"/>
      <c r="Z167" s="252"/>
      <c r="AA167" s="250"/>
      <c r="AB167" s="253"/>
      <c r="AC167" s="314"/>
      <c r="AD167" s="63">
        <f t="shared" si="45"/>
        <v>0</v>
      </c>
      <c r="AE167" s="63">
        <f t="shared" si="46"/>
        <v>3</v>
      </c>
      <c r="AF167" s="63">
        <f t="shared" si="47"/>
        <v>0</v>
      </c>
      <c r="AG167" s="63">
        <f t="shared" si="48"/>
        <v>0</v>
      </c>
      <c r="AH167" s="63">
        <f t="shared" si="49"/>
        <v>0</v>
      </c>
      <c r="AI167" s="63"/>
      <c r="AJ167" s="63"/>
      <c r="AK167" s="63"/>
      <c r="AL167" s="63"/>
      <c r="AM167" s="63"/>
      <c r="AN167" s="63"/>
      <c r="AO167" s="63"/>
    </row>
    <row r="168" spans="1:41" ht="11.25" customHeight="1" thickBot="1">
      <c r="A168" s="396"/>
      <c r="B168" s="394"/>
      <c r="C168" s="254" t="s">
        <v>31</v>
      </c>
      <c r="D168" s="255"/>
      <c r="E168" s="256"/>
      <c r="F168" s="256"/>
      <c r="G168" s="256"/>
      <c r="H168" s="257"/>
      <c r="I168" s="258">
        <v>3</v>
      </c>
      <c r="J168" s="259"/>
      <c r="K168" s="260"/>
      <c r="L168" s="259"/>
      <c r="M168" s="257"/>
      <c r="N168" s="261"/>
      <c r="O168" s="259"/>
      <c r="P168" s="259"/>
      <c r="Q168" s="259"/>
      <c r="R168" s="257"/>
      <c r="S168" s="261"/>
      <c r="T168" s="259"/>
      <c r="U168" s="259"/>
      <c r="V168" s="259"/>
      <c r="W168" s="257"/>
      <c r="X168" s="261"/>
      <c r="Y168" s="261"/>
      <c r="Z168" s="261"/>
      <c r="AA168" s="259"/>
      <c r="AB168" s="262"/>
      <c r="AC168" s="314"/>
      <c r="AD168" s="63">
        <f t="shared" si="45"/>
        <v>0</v>
      </c>
      <c r="AE168" s="63">
        <f t="shared" si="46"/>
        <v>3</v>
      </c>
      <c r="AF168" s="63">
        <f t="shared" si="47"/>
        <v>0</v>
      </c>
      <c r="AG168" s="63">
        <f t="shared" si="48"/>
        <v>0</v>
      </c>
      <c r="AH168" s="63">
        <f t="shared" si="49"/>
        <v>0</v>
      </c>
      <c r="AI168" s="63"/>
      <c r="AJ168" s="63"/>
      <c r="AK168" s="63"/>
      <c r="AL168" s="63"/>
      <c r="AM168" s="63"/>
      <c r="AN168" s="63"/>
      <c r="AO168" s="63"/>
    </row>
    <row r="169" spans="1:41" ht="11.25" customHeight="1">
      <c r="A169" s="396"/>
      <c r="B169" s="398" t="s">
        <v>22</v>
      </c>
      <c r="C169" s="263" t="s">
        <v>0</v>
      </c>
      <c r="D169" s="279"/>
      <c r="E169" s="264"/>
      <c r="F169" s="264"/>
      <c r="G169" s="264"/>
      <c r="H169" s="238"/>
      <c r="I169" s="265"/>
      <c r="J169" s="266"/>
      <c r="K169" s="267"/>
      <c r="L169" s="266"/>
      <c r="M169" s="268"/>
      <c r="N169" s="269"/>
      <c r="O169" s="266"/>
      <c r="P169" s="266"/>
      <c r="Q169" s="266"/>
      <c r="R169" s="268"/>
      <c r="S169" s="269"/>
      <c r="T169" s="266"/>
      <c r="U169" s="266"/>
      <c r="V169" s="266"/>
      <c r="W169" s="268"/>
      <c r="X169" s="269"/>
      <c r="Y169" s="269"/>
      <c r="Z169" s="269"/>
      <c r="AA169" s="266"/>
      <c r="AB169" s="270"/>
      <c r="AC169" s="314">
        <f>SUM(AD169:AH172)</f>
        <v>3</v>
      </c>
      <c r="AD169" s="63">
        <f t="shared" si="45"/>
        <v>0</v>
      </c>
      <c r="AE169" s="63">
        <f t="shared" si="46"/>
        <v>0</v>
      </c>
      <c r="AF169" s="63">
        <f t="shared" si="47"/>
        <v>0</v>
      </c>
      <c r="AG169" s="63">
        <f t="shared" si="48"/>
        <v>0</v>
      </c>
      <c r="AH169" s="63">
        <f t="shared" si="49"/>
        <v>0</v>
      </c>
      <c r="AI169" s="63"/>
      <c r="AJ169" s="63"/>
      <c r="AK169" s="63"/>
      <c r="AL169" s="63"/>
      <c r="AM169" s="63"/>
      <c r="AN169" s="63"/>
      <c r="AO169" s="63"/>
    </row>
    <row r="170" spans="1:41" ht="11.25" customHeight="1">
      <c r="A170" s="396"/>
      <c r="B170" s="393"/>
      <c r="C170" s="245" t="s">
        <v>1</v>
      </c>
      <c r="D170" s="246"/>
      <c r="E170" s="247"/>
      <c r="F170" s="247"/>
      <c r="G170" s="247"/>
      <c r="H170" s="248"/>
      <c r="I170" s="249">
        <v>1</v>
      </c>
      <c r="J170" s="250"/>
      <c r="K170" s="251"/>
      <c r="L170" s="250"/>
      <c r="M170" s="248"/>
      <c r="N170" s="252"/>
      <c r="O170" s="250"/>
      <c r="P170" s="250"/>
      <c r="Q170" s="250"/>
      <c r="R170" s="248"/>
      <c r="S170" s="252"/>
      <c r="T170" s="250"/>
      <c r="U170" s="250"/>
      <c r="V170" s="250"/>
      <c r="W170" s="248"/>
      <c r="X170" s="252"/>
      <c r="Y170" s="252"/>
      <c r="Z170" s="252"/>
      <c r="AA170" s="250"/>
      <c r="AB170" s="253"/>
      <c r="AC170" s="314"/>
      <c r="AD170" s="63">
        <f t="shared" si="45"/>
        <v>0</v>
      </c>
      <c r="AE170" s="63">
        <f t="shared" si="46"/>
        <v>1</v>
      </c>
      <c r="AF170" s="63">
        <f t="shared" si="47"/>
        <v>0</v>
      </c>
      <c r="AG170" s="63">
        <f t="shared" si="48"/>
        <v>0</v>
      </c>
      <c r="AH170" s="63">
        <f t="shared" si="49"/>
        <v>0</v>
      </c>
      <c r="AI170" s="63"/>
      <c r="AJ170" s="63"/>
      <c r="AK170" s="63"/>
      <c r="AL170" s="63"/>
      <c r="AM170" s="63"/>
      <c r="AN170" s="63"/>
      <c r="AO170" s="63"/>
    </row>
    <row r="171" spans="1:41" ht="11.25" customHeight="1">
      <c r="A171" s="396"/>
      <c r="B171" s="393"/>
      <c r="C171" s="245" t="s">
        <v>2</v>
      </c>
      <c r="D171" s="246"/>
      <c r="E171" s="247"/>
      <c r="F171" s="247"/>
      <c r="G171" s="247"/>
      <c r="H171" s="248"/>
      <c r="I171" s="249">
        <v>1</v>
      </c>
      <c r="J171" s="250"/>
      <c r="K171" s="251"/>
      <c r="L171" s="250"/>
      <c r="M171" s="248"/>
      <c r="N171" s="252"/>
      <c r="O171" s="250"/>
      <c r="P171" s="250"/>
      <c r="Q171" s="250"/>
      <c r="R171" s="248"/>
      <c r="S171" s="252"/>
      <c r="T171" s="250"/>
      <c r="U171" s="250"/>
      <c r="V171" s="250"/>
      <c r="W171" s="248"/>
      <c r="X171" s="252"/>
      <c r="Y171" s="252"/>
      <c r="Z171" s="252"/>
      <c r="AA171" s="250"/>
      <c r="AB171" s="253"/>
      <c r="AC171" s="314"/>
      <c r="AD171" s="63">
        <f t="shared" si="45"/>
        <v>0</v>
      </c>
      <c r="AE171" s="63">
        <f t="shared" si="46"/>
        <v>1</v>
      </c>
      <c r="AF171" s="63">
        <f t="shared" si="47"/>
        <v>0</v>
      </c>
      <c r="AG171" s="63">
        <f t="shared" si="48"/>
        <v>0</v>
      </c>
      <c r="AH171" s="63">
        <f t="shared" si="49"/>
        <v>0</v>
      </c>
      <c r="AI171" s="63"/>
      <c r="AJ171" s="63"/>
      <c r="AK171" s="63"/>
      <c r="AL171" s="63"/>
      <c r="AM171" s="63"/>
      <c r="AN171" s="63"/>
      <c r="AO171" s="63"/>
    </row>
    <row r="172" spans="1:41" ht="11.25" customHeight="1" thickBot="1">
      <c r="A172" s="397"/>
      <c r="B172" s="394"/>
      <c r="C172" s="254" t="s">
        <v>31</v>
      </c>
      <c r="D172" s="255"/>
      <c r="E172" s="256"/>
      <c r="F172" s="256"/>
      <c r="G172" s="256"/>
      <c r="H172" s="257"/>
      <c r="I172" s="258">
        <v>1</v>
      </c>
      <c r="J172" s="259"/>
      <c r="K172" s="260"/>
      <c r="L172" s="259"/>
      <c r="M172" s="257"/>
      <c r="N172" s="261"/>
      <c r="O172" s="259"/>
      <c r="P172" s="259"/>
      <c r="Q172" s="259"/>
      <c r="R172" s="257"/>
      <c r="S172" s="261"/>
      <c r="T172" s="259"/>
      <c r="U172" s="259"/>
      <c r="V172" s="259"/>
      <c r="W172" s="257"/>
      <c r="X172" s="261"/>
      <c r="Y172" s="261"/>
      <c r="Z172" s="261"/>
      <c r="AA172" s="259"/>
      <c r="AB172" s="262"/>
      <c r="AC172" s="314"/>
      <c r="AD172" s="63">
        <f t="shared" si="45"/>
        <v>0</v>
      </c>
      <c r="AE172" s="63">
        <f t="shared" si="46"/>
        <v>1</v>
      </c>
      <c r="AF172" s="63">
        <f t="shared" si="47"/>
        <v>0</v>
      </c>
      <c r="AG172" s="63">
        <f t="shared" si="48"/>
        <v>0</v>
      </c>
      <c r="AH172" s="63">
        <f t="shared" si="49"/>
        <v>0</v>
      </c>
      <c r="AI172" s="63"/>
      <c r="AJ172" s="63"/>
      <c r="AK172" s="63"/>
      <c r="AL172" s="63"/>
      <c r="AM172" s="63"/>
      <c r="AN172" s="63"/>
      <c r="AO172" s="63"/>
    </row>
    <row r="173" spans="1:41" ht="11.25" customHeight="1">
      <c r="A173" s="304"/>
      <c r="B173" s="407" t="s">
        <v>110</v>
      </c>
      <c r="C173" s="263" t="s">
        <v>0</v>
      </c>
      <c r="D173" s="281"/>
      <c r="E173" s="282"/>
      <c r="F173" s="282"/>
      <c r="G173" s="282"/>
      <c r="H173" s="283"/>
      <c r="I173" s="284"/>
      <c r="J173" s="285"/>
      <c r="K173" s="285"/>
      <c r="L173" s="285"/>
      <c r="M173" s="286"/>
      <c r="N173" s="287"/>
      <c r="O173" s="285"/>
      <c r="P173" s="285"/>
      <c r="Q173" s="285"/>
      <c r="R173" s="283"/>
      <c r="S173" s="284"/>
      <c r="T173" s="285"/>
      <c r="U173" s="285"/>
      <c r="V173" s="285"/>
      <c r="W173" s="286"/>
      <c r="X173" s="287"/>
      <c r="Y173" s="285"/>
      <c r="Z173" s="285"/>
      <c r="AA173" s="285"/>
      <c r="AB173" s="288"/>
      <c r="AC173" s="314">
        <f>AC161+AC169</f>
        <v>4</v>
      </c>
      <c r="AD173" s="63">
        <f>SUM(D173:H173)</f>
        <v>0</v>
      </c>
      <c r="AE173" s="63">
        <f>SUM(I173:M173)</f>
        <v>0</v>
      </c>
      <c r="AF173" s="63">
        <f>SUM(N173:R173)</f>
        <v>0</v>
      </c>
      <c r="AG173" s="63">
        <f>SUM(S173:W173)</f>
        <v>0</v>
      </c>
      <c r="AH173" s="63">
        <f>SUM(X173:AB173)</f>
        <v>0</v>
      </c>
      <c r="AI173" s="63"/>
      <c r="AJ173" s="63"/>
      <c r="AK173" s="63"/>
      <c r="AL173" s="63"/>
      <c r="AM173" s="63"/>
      <c r="AN173" s="63"/>
      <c r="AO173" s="63"/>
    </row>
    <row r="174" spans="1:41" ht="11.25" customHeight="1" thickBot="1">
      <c r="A174" s="289"/>
      <c r="B174" s="408"/>
      <c r="C174" s="254" t="s">
        <v>31</v>
      </c>
      <c r="D174" s="290"/>
      <c r="E174" s="291"/>
      <c r="F174" s="291"/>
      <c r="G174" s="291"/>
      <c r="H174" s="292"/>
      <c r="I174" s="293"/>
      <c r="J174" s="294"/>
      <c r="K174" s="294"/>
      <c r="L174" s="294"/>
      <c r="M174" s="295"/>
      <c r="N174" s="296"/>
      <c r="O174" s="294"/>
      <c r="P174" s="294"/>
      <c r="Q174" s="294"/>
      <c r="R174" s="292"/>
      <c r="S174" s="293"/>
      <c r="T174" s="294"/>
      <c r="U174" s="294"/>
      <c r="V174" s="294"/>
      <c r="W174" s="295"/>
      <c r="X174" s="296"/>
      <c r="Y174" s="294"/>
      <c r="Z174" s="294"/>
      <c r="AA174" s="294"/>
      <c r="AB174" s="297"/>
      <c r="AC174" s="314">
        <f>AC157+AC161+AC165+AC169</f>
        <v>19</v>
      </c>
      <c r="AD174" s="63">
        <f>SUM(D174:H174)</f>
        <v>0</v>
      </c>
      <c r="AE174" s="63">
        <f>SUM(I174:M174)</f>
        <v>0</v>
      </c>
      <c r="AF174" s="63">
        <f>SUM(N174:R174)</f>
        <v>0</v>
      </c>
      <c r="AG174" s="63">
        <f>SUM(S174:W174)</f>
        <v>0</v>
      </c>
      <c r="AH174" s="63">
        <f>SUM(X174:AB174)</f>
        <v>0</v>
      </c>
      <c r="AI174" s="63"/>
      <c r="AJ174" s="63"/>
      <c r="AK174" s="63"/>
      <c r="AL174" s="63"/>
      <c r="AM174" s="63"/>
      <c r="AN174" s="63"/>
      <c r="AO174" s="63"/>
    </row>
    <row r="175" spans="2:41" ht="11.25" customHeight="1" thickBot="1">
      <c r="B175" s="298"/>
      <c r="C175" s="299"/>
      <c r="D175" s="300"/>
      <c r="E175" s="300"/>
      <c r="F175" s="300"/>
      <c r="G175" s="300"/>
      <c r="H175" s="301"/>
      <c r="I175" s="302"/>
      <c r="J175" s="302"/>
      <c r="K175" s="302"/>
      <c r="L175" s="302"/>
      <c r="M175" s="301"/>
      <c r="N175" s="302"/>
      <c r="O175" s="302"/>
      <c r="P175" s="302"/>
      <c r="Q175" s="302"/>
      <c r="R175" s="301"/>
      <c r="S175" s="302"/>
      <c r="T175" s="302"/>
      <c r="U175" s="302"/>
      <c r="V175" s="302"/>
      <c r="W175" s="301"/>
      <c r="X175" s="305"/>
      <c r="Y175" s="305"/>
      <c r="Z175" s="305"/>
      <c r="AA175" s="305"/>
      <c r="AB175" s="306"/>
      <c r="AC175" s="333"/>
      <c r="AD175" s="5" t="s">
        <v>50</v>
      </c>
      <c r="AE175" s="5" t="s">
        <v>51</v>
      </c>
      <c r="AF175" s="5" t="s">
        <v>52</v>
      </c>
      <c r="AG175" s="5" t="s">
        <v>53</v>
      </c>
      <c r="AH175" s="5" t="s">
        <v>54</v>
      </c>
      <c r="AI175" s="63"/>
      <c r="AJ175" s="63"/>
      <c r="AK175" s="63"/>
      <c r="AL175" s="63"/>
      <c r="AM175" s="63"/>
      <c r="AN175" s="63"/>
      <c r="AO175" s="63"/>
    </row>
    <row r="176" spans="1:41" ht="11.25" customHeight="1">
      <c r="A176" s="389">
        <f>'Dati part'!B12</f>
        <v>0</v>
      </c>
      <c r="B176" s="392" t="s">
        <v>3</v>
      </c>
      <c r="C176" s="235" t="s">
        <v>0</v>
      </c>
      <c r="D176" s="236"/>
      <c r="E176" s="237"/>
      <c r="F176" s="237"/>
      <c r="G176" s="237"/>
      <c r="H176" s="238"/>
      <c r="I176" s="239"/>
      <c r="J176" s="240"/>
      <c r="K176" s="241"/>
      <c r="L176" s="240"/>
      <c r="M176" s="238"/>
      <c r="N176" s="242"/>
      <c r="O176" s="240"/>
      <c r="P176" s="240"/>
      <c r="Q176" s="240"/>
      <c r="R176" s="238"/>
      <c r="S176" s="242"/>
      <c r="T176" s="240"/>
      <c r="U176" s="240"/>
      <c r="V176" s="240"/>
      <c r="W176" s="238"/>
      <c r="X176" s="242"/>
      <c r="Y176" s="242"/>
      <c r="Z176" s="242"/>
      <c r="AA176" s="240"/>
      <c r="AB176" s="243"/>
      <c r="AC176" s="314">
        <f>SUM(AD176:AH179)</f>
        <v>0</v>
      </c>
      <c r="AD176" s="63">
        <f aca="true" t="shared" si="50" ref="AD176:AD191">SUM(D176:H176)</f>
        <v>0</v>
      </c>
      <c r="AE176" s="63">
        <f aca="true" t="shared" si="51" ref="AE176:AE191">SUM(I176:M176)</f>
        <v>0</v>
      </c>
      <c r="AF176" s="63">
        <f aca="true" t="shared" si="52" ref="AF176:AF191">SUM(N176:R176)</f>
        <v>0</v>
      </c>
      <c r="AG176" s="63">
        <f aca="true" t="shared" si="53" ref="AG176:AG191">SUM(S176:W176)</f>
        <v>0</v>
      </c>
      <c r="AH176" s="63">
        <f aca="true" t="shared" si="54" ref="AH176:AH191">SUM(X176:AB176)</f>
        <v>0</v>
      </c>
      <c r="AI176" s="63"/>
      <c r="AJ176" s="63"/>
      <c r="AK176" s="63"/>
      <c r="AL176" s="63"/>
      <c r="AM176" s="63"/>
      <c r="AN176" s="63"/>
      <c r="AO176" s="63"/>
    </row>
    <row r="177" spans="1:41" ht="11.25" customHeight="1">
      <c r="A177" s="390"/>
      <c r="B177" s="393"/>
      <c r="C177" s="245" t="s">
        <v>1</v>
      </c>
      <c r="D177" s="246"/>
      <c r="E177" s="247"/>
      <c r="F177" s="247"/>
      <c r="G177" s="247"/>
      <c r="H177" s="248"/>
      <c r="I177" s="249"/>
      <c r="J177" s="250"/>
      <c r="K177" s="251"/>
      <c r="L177" s="250"/>
      <c r="M177" s="248"/>
      <c r="N177" s="252"/>
      <c r="O177" s="250"/>
      <c r="P177" s="250"/>
      <c r="Q177" s="250"/>
      <c r="R177" s="248"/>
      <c r="S177" s="252"/>
      <c r="T177" s="250"/>
      <c r="U177" s="250"/>
      <c r="V177" s="250"/>
      <c r="W177" s="248"/>
      <c r="X177" s="252"/>
      <c r="Y177" s="252"/>
      <c r="Z177" s="252"/>
      <c r="AA177" s="250"/>
      <c r="AB177" s="253"/>
      <c r="AC177" s="314"/>
      <c r="AD177" s="63">
        <f t="shared" si="50"/>
        <v>0</v>
      </c>
      <c r="AE177" s="63">
        <f t="shared" si="51"/>
        <v>0</v>
      </c>
      <c r="AF177" s="63">
        <f t="shared" si="52"/>
        <v>0</v>
      </c>
      <c r="AG177" s="63">
        <f t="shared" si="53"/>
        <v>0</v>
      </c>
      <c r="AH177" s="63">
        <f t="shared" si="54"/>
        <v>0</v>
      </c>
      <c r="AI177" s="63"/>
      <c r="AJ177" s="63"/>
      <c r="AK177" s="63"/>
      <c r="AL177" s="63"/>
      <c r="AM177" s="63"/>
      <c r="AN177" s="63"/>
      <c r="AO177" s="63"/>
    </row>
    <row r="178" spans="1:41" ht="11.25" customHeight="1">
      <c r="A178" s="391"/>
      <c r="B178" s="393"/>
      <c r="C178" s="245" t="s">
        <v>2</v>
      </c>
      <c r="D178" s="246"/>
      <c r="E178" s="247"/>
      <c r="F178" s="247"/>
      <c r="G178" s="247"/>
      <c r="H178" s="248"/>
      <c r="I178" s="249"/>
      <c r="J178" s="250"/>
      <c r="K178" s="251"/>
      <c r="L178" s="250"/>
      <c r="M178" s="248"/>
      <c r="N178" s="252"/>
      <c r="O178" s="250"/>
      <c r="P178" s="250"/>
      <c r="Q178" s="250"/>
      <c r="R178" s="248"/>
      <c r="S178" s="252"/>
      <c r="T178" s="250"/>
      <c r="U178" s="250"/>
      <c r="V178" s="250"/>
      <c r="W178" s="248"/>
      <c r="X178" s="252"/>
      <c r="Y178" s="252"/>
      <c r="Z178" s="252"/>
      <c r="AA178" s="250"/>
      <c r="AB178" s="253"/>
      <c r="AC178" s="314"/>
      <c r="AD178" s="63">
        <f t="shared" si="50"/>
        <v>0</v>
      </c>
      <c r="AE178" s="63">
        <f t="shared" si="51"/>
        <v>0</v>
      </c>
      <c r="AF178" s="63">
        <f t="shared" si="52"/>
        <v>0</v>
      </c>
      <c r="AG178" s="63">
        <f t="shared" si="53"/>
        <v>0</v>
      </c>
      <c r="AH178" s="63">
        <f t="shared" si="54"/>
        <v>0</v>
      </c>
      <c r="AI178" s="63"/>
      <c r="AJ178" s="63"/>
      <c r="AK178" s="63"/>
      <c r="AL178" s="63"/>
      <c r="AM178" s="63"/>
      <c r="AN178" s="63"/>
      <c r="AO178" s="63"/>
    </row>
    <row r="179" spans="1:41" ht="11.25" customHeight="1" thickBot="1">
      <c r="A179" s="395">
        <f>'Dati part'!C12</f>
        <v>0</v>
      </c>
      <c r="B179" s="394"/>
      <c r="C179" s="254" t="s">
        <v>31</v>
      </c>
      <c r="D179" s="255"/>
      <c r="E179" s="256"/>
      <c r="F179" s="256"/>
      <c r="G179" s="256"/>
      <c r="H179" s="257"/>
      <c r="I179" s="258"/>
      <c r="J179" s="259"/>
      <c r="K179" s="260"/>
      <c r="L179" s="259"/>
      <c r="M179" s="257"/>
      <c r="N179" s="261"/>
      <c r="O179" s="259"/>
      <c r="P179" s="259"/>
      <c r="Q179" s="259"/>
      <c r="R179" s="257"/>
      <c r="S179" s="261"/>
      <c r="T179" s="259"/>
      <c r="U179" s="259"/>
      <c r="V179" s="259"/>
      <c r="W179" s="257"/>
      <c r="X179" s="261"/>
      <c r="Y179" s="261"/>
      <c r="Z179" s="261"/>
      <c r="AA179" s="259"/>
      <c r="AB179" s="262"/>
      <c r="AC179" s="314"/>
      <c r="AD179" s="63">
        <f t="shared" si="50"/>
        <v>0</v>
      </c>
      <c r="AE179" s="63">
        <f t="shared" si="51"/>
        <v>0</v>
      </c>
      <c r="AF179" s="63">
        <f t="shared" si="52"/>
        <v>0</v>
      </c>
      <c r="AG179" s="63">
        <f t="shared" si="53"/>
        <v>0</v>
      </c>
      <c r="AH179" s="63">
        <f t="shared" si="54"/>
        <v>0</v>
      </c>
      <c r="AI179" s="63"/>
      <c r="AJ179" s="63"/>
      <c r="AK179" s="63"/>
      <c r="AL179" s="63"/>
      <c r="AM179" s="63"/>
      <c r="AN179" s="63"/>
      <c r="AO179" s="63"/>
    </row>
    <row r="180" spans="1:41" ht="11.25" customHeight="1">
      <c r="A180" s="396"/>
      <c r="B180" s="398" t="s">
        <v>4</v>
      </c>
      <c r="C180" s="263" t="s">
        <v>0</v>
      </c>
      <c r="D180" s="279"/>
      <c r="E180" s="264"/>
      <c r="F180" s="264"/>
      <c r="G180" s="264"/>
      <c r="H180" s="238"/>
      <c r="I180" s="265"/>
      <c r="J180" s="266"/>
      <c r="K180" s="267"/>
      <c r="L180" s="266"/>
      <c r="M180" s="268"/>
      <c r="N180" s="269"/>
      <c r="O180" s="266"/>
      <c r="P180" s="266"/>
      <c r="Q180" s="266"/>
      <c r="R180" s="268"/>
      <c r="S180" s="269"/>
      <c r="T180" s="266"/>
      <c r="U180" s="266"/>
      <c r="V180" s="266"/>
      <c r="W180" s="268"/>
      <c r="X180" s="269"/>
      <c r="Y180" s="269"/>
      <c r="Z180" s="269"/>
      <c r="AA180" s="266"/>
      <c r="AB180" s="270"/>
      <c r="AC180" s="314">
        <f>SUM(AD180:AH183)</f>
        <v>0</v>
      </c>
      <c r="AD180" s="63">
        <f t="shared" si="50"/>
        <v>0</v>
      </c>
      <c r="AE180" s="63">
        <f t="shared" si="51"/>
        <v>0</v>
      </c>
      <c r="AF180" s="63">
        <f t="shared" si="52"/>
        <v>0</v>
      </c>
      <c r="AG180" s="63">
        <f t="shared" si="53"/>
        <v>0</v>
      </c>
      <c r="AH180" s="63">
        <f t="shared" si="54"/>
        <v>0</v>
      </c>
      <c r="AI180" s="63"/>
      <c r="AJ180" s="63"/>
      <c r="AK180" s="63"/>
      <c r="AL180" s="63"/>
      <c r="AM180" s="63"/>
      <c r="AN180" s="63"/>
      <c r="AO180" s="63"/>
    </row>
    <row r="181" spans="1:41" ht="11.25" customHeight="1">
      <c r="A181" s="396"/>
      <c r="B181" s="393"/>
      <c r="C181" s="245" t="s">
        <v>1</v>
      </c>
      <c r="D181" s="246"/>
      <c r="E181" s="247"/>
      <c r="F181" s="247"/>
      <c r="G181" s="247"/>
      <c r="H181" s="248"/>
      <c r="I181" s="249"/>
      <c r="J181" s="250"/>
      <c r="K181" s="251"/>
      <c r="L181" s="250"/>
      <c r="M181" s="248"/>
      <c r="N181" s="252"/>
      <c r="O181" s="250"/>
      <c r="P181" s="250"/>
      <c r="Q181" s="250"/>
      <c r="R181" s="248"/>
      <c r="S181" s="252"/>
      <c r="T181" s="250"/>
      <c r="U181" s="250"/>
      <c r="V181" s="250"/>
      <c r="W181" s="248"/>
      <c r="X181" s="252"/>
      <c r="Y181" s="252"/>
      <c r="Z181" s="252"/>
      <c r="AA181" s="250"/>
      <c r="AB181" s="253"/>
      <c r="AC181" s="314"/>
      <c r="AD181" s="63">
        <f t="shared" si="50"/>
        <v>0</v>
      </c>
      <c r="AE181" s="63">
        <f t="shared" si="51"/>
        <v>0</v>
      </c>
      <c r="AF181" s="63">
        <f t="shared" si="52"/>
        <v>0</v>
      </c>
      <c r="AG181" s="63">
        <f t="shared" si="53"/>
        <v>0</v>
      </c>
      <c r="AH181" s="63">
        <f t="shared" si="54"/>
        <v>0</v>
      </c>
      <c r="AI181" s="63"/>
      <c r="AJ181" s="63"/>
      <c r="AK181" s="63"/>
      <c r="AL181" s="63"/>
      <c r="AM181" s="63"/>
      <c r="AN181" s="63"/>
      <c r="AO181" s="63"/>
    </row>
    <row r="182" spans="1:41" ht="11.25" customHeight="1">
      <c r="A182" s="396"/>
      <c r="B182" s="393"/>
      <c r="C182" s="245" t="s">
        <v>2</v>
      </c>
      <c r="D182" s="246"/>
      <c r="E182" s="247"/>
      <c r="F182" s="247"/>
      <c r="G182" s="247"/>
      <c r="H182" s="248"/>
      <c r="I182" s="249"/>
      <c r="J182" s="250"/>
      <c r="K182" s="251"/>
      <c r="L182" s="250"/>
      <c r="M182" s="248"/>
      <c r="N182" s="252"/>
      <c r="O182" s="250"/>
      <c r="P182" s="250"/>
      <c r="Q182" s="250"/>
      <c r="R182" s="248"/>
      <c r="S182" s="252"/>
      <c r="T182" s="250"/>
      <c r="U182" s="250"/>
      <c r="V182" s="250"/>
      <c r="W182" s="248"/>
      <c r="X182" s="252"/>
      <c r="Y182" s="252"/>
      <c r="Z182" s="252"/>
      <c r="AA182" s="250"/>
      <c r="AB182" s="253"/>
      <c r="AC182" s="314"/>
      <c r="AD182" s="63">
        <f t="shared" si="50"/>
        <v>0</v>
      </c>
      <c r="AE182" s="63">
        <f t="shared" si="51"/>
        <v>0</v>
      </c>
      <c r="AF182" s="63">
        <f t="shared" si="52"/>
        <v>0</v>
      </c>
      <c r="AG182" s="63">
        <f t="shared" si="53"/>
        <v>0</v>
      </c>
      <c r="AH182" s="63">
        <f t="shared" si="54"/>
        <v>0</v>
      </c>
      <c r="AI182" s="63"/>
      <c r="AJ182" s="63"/>
      <c r="AK182" s="63"/>
      <c r="AL182" s="63"/>
      <c r="AM182" s="63"/>
      <c r="AN182" s="63"/>
      <c r="AO182" s="63"/>
    </row>
    <row r="183" spans="1:41" ht="11.25" customHeight="1" thickBot="1">
      <c r="A183" s="396"/>
      <c r="B183" s="399"/>
      <c r="C183" s="271" t="s">
        <v>31</v>
      </c>
      <c r="D183" s="303"/>
      <c r="E183" s="272"/>
      <c r="F183" s="272"/>
      <c r="G183" s="272"/>
      <c r="H183" s="257"/>
      <c r="I183" s="273"/>
      <c r="J183" s="274"/>
      <c r="K183" s="275"/>
      <c r="L183" s="274"/>
      <c r="M183" s="276"/>
      <c r="N183" s="277"/>
      <c r="O183" s="274"/>
      <c r="P183" s="274"/>
      <c r="Q183" s="274"/>
      <c r="R183" s="276"/>
      <c r="S183" s="277"/>
      <c r="T183" s="274"/>
      <c r="U183" s="274"/>
      <c r="V183" s="274"/>
      <c r="W183" s="276"/>
      <c r="X183" s="277"/>
      <c r="Y183" s="277"/>
      <c r="Z183" s="277"/>
      <c r="AA183" s="274"/>
      <c r="AB183" s="278"/>
      <c r="AC183" s="314"/>
      <c r="AD183" s="63">
        <f t="shared" si="50"/>
        <v>0</v>
      </c>
      <c r="AE183" s="63">
        <f t="shared" si="51"/>
        <v>0</v>
      </c>
      <c r="AF183" s="63">
        <f t="shared" si="52"/>
        <v>0</v>
      </c>
      <c r="AG183" s="63">
        <f t="shared" si="53"/>
        <v>0</v>
      </c>
      <c r="AH183" s="63">
        <f t="shared" si="54"/>
        <v>0</v>
      </c>
      <c r="AI183" s="63"/>
      <c r="AJ183" s="63"/>
      <c r="AK183" s="63"/>
      <c r="AL183" s="63"/>
      <c r="AM183" s="63"/>
      <c r="AN183" s="63"/>
      <c r="AO183" s="63"/>
    </row>
    <row r="184" spans="1:41" ht="11.25" customHeight="1">
      <c r="A184" s="396"/>
      <c r="B184" s="392" t="s">
        <v>5</v>
      </c>
      <c r="C184" s="235" t="s">
        <v>0</v>
      </c>
      <c r="D184" s="236"/>
      <c r="E184" s="237"/>
      <c r="F184" s="237"/>
      <c r="G184" s="237"/>
      <c r="H184" s="238"/>
      <c r="I184" s="239"/>
      <c r="J184" s="240"/>
      <c r="K184" s="241"/>
      <c r="L184" s="240"/>
      <c r="M184" s="238"/>
      <c r="N184" s="242"/>
      <c r="O184" s="240"/>
      <c r="P184" s="240"/>
      <c r="Q184" s="240"/>
      <c r="R184" s="238"/>
      <c r="S184" s="242"/>
      <c r="T184" s="240"/>
      <c r="U184" s="240"/>
      <c r="V184" s="240"/>
      <c r="W184" s="238"/>
      <c r="X184" s="242"/>
      <c r="Y184" s="242"/>
      <c r="Z184" s="242"/>
      <c r="AA184" s="240"/>
      <c r="AB184" s="243"/>
      <c r="AC184" s="314">
        <f>SUM(AD184:AH187)</f>
        <v>0</v>
      </c>
      <c r="AD184" s="63">
        <f t="shared" si="50"/>
        <v>0</v>
      </c>
      <c r="AE184" s="63">
        <f t="shared" si="51"/>
        <v>0</v>
      </c>
      <c r="AF184" s="63">
        <f t="shared" si="52"/>
        <v>0</v>
      </c>
      <c r="AG184" s="63">
        <f t="shared" si="53"/>
        <v>0</v>
      </c>
      <c r="AH184" s="63">
        <f t="shared" si="54"/>
        <v>0</v>
      </c>
      <c r="AI184" s="63"/>
      <c r="AJ184" s="63"/>
      <c r="AK184" s="63"/>
      <c r="AL184" s="63"/>
      <c r="AM184" s="63"/>
      <c r="AN184" s="63"/>
      <c r="AO184" s="63"/>
    </row>
    <row r="185" spans="1:41" ht="11.25" customHeight="1">
      <c r="A185" s="396"/>
      <c r="B185" s="393"/>
      <c r="C185" s="245" t="s">
        <v>1</v>
      </c>
      <c r="D185" s="246"/>
      <c r="E185" s="247"/>
      <c r="F185" s="247"/>
      <c r="G185" s="247"/>
      <c r="H185" s="248"/>
      <c r="I185" s="249"/>
      <c r="J185" s="250"/>
      <c r="K185" s="251"/>
      <c r="L185" s="250"/>
      <c r="M185" s="248"/>
      <c r="N185" s="252"/>
      <c r="O185" s="250"/>
      <c r="P185" s="250"/>
      <c r="Q185" s="250"/>
      <c r="R185" s="248"/>
      <c r="S185" s="252"/>
      <c r="T185" s="250"/>
      <c r="U185" s="250"/>
      <c r="V185" s="250"/>
      <c r="W185" s="248"/>
      <c r="X185" s="252"/>
      <c r="Y185" s="252"/>
      <c r="Z185" s="252"/>
      <c r="AA185" s="250"/>
      <c r="AB185" s="253"/>
      <c r="AC185" s="314"/>
      <c r="AD185" s="63">
        <f t="shared" si="50"/>
        <v>0</v>
      </c>
      <c r="AE185" s="63">
        <f t="shared" si="51"/>
        <v>0</v>
      </c>
      <c r="AF185" s="63">
        <f t="shared" si="52"/>
        <v>0</v>
      </c>
      <c r="AG185" s="63">
        <f t="shared" si="53"/>
        <v>0</v>
      </c>
      <c r="AH185" s="63">
        <f t="shared" si="54"/>
        <v>0</v>
      </c>
      <c r="AI185" s="63"/>
      <c r="AJ185" s="63"/>
      <c r="AK185" s="63"/>
      <c r="AL185" s="63"/>
      <c r="AM185" s="63"/>
      <c r="AN185" s="63"/>
      <c r="AO185" s="63"/>
    </row>
    <row r="186" spans="1:41" ht="11.25" customHeight="1">
      <c r="A186" s="396"/>
      <c r="B186" s="393"/>
      <c r="C186" s="245" t="s">
        <v>2</v>
      </c>
      <c r="D186" s="246"/>
      <c r="E186" s="247"/>
      <c r="F186" s="247"/>
      <c r="G186" s="247"/>
      <c r="H186" s="248"/>
      <c r="I186" s="249"/>
      <c r="J186" s="250"/>
      <c r="K186" s="251"/>
      <c r="L186" s="250"/>
      <c r="M186" s="248"/>
      <c r="N186" s="252"/>
      <c r="O186" s="250"/>
      <c r="P186" s="250"/>
      <c r="Q186" s="250"/>
      <c r="R186" s="248"/>
      <c r="S186" s="252"/>
      <c r="T186" s="250"/>
      <c r="U186" s="250"/>
      <c r="V186" s="250"/>
      <c r="W186" s="248"/>
      <c r="X186" s="252"/>
      <c r="Y186" s="252"/>
      <c r="Z186" s="252"/>
      <c r="AA186" s="250"/>
      <c r="AB186" s="253"/>
      <c r="AC186" s="314"/>
      <c r="AD186" s="63">
        <f t="shared" si="50"/>
        <v>0</v>
      </c>
      <c r="AE186" s="63">
        <f t="shared" si="51"/>
        <v>0</v>
      </c>
      <c r="AF186" s="63">
        <f t="shared" si="52"/>
        <v>0</v>
      </c>
      <c r="AG186" s="63">
        <f t="shared" si="53"/>
        <v>0</v>
      </c>
      <c r="AH186" s="63">
        <f t="shared" si="54"/>
        <v>0</v>
      </c>
      <c r="AI186" s="63"/>
      <c r="AJ186" s="63"/>
      <c r="AK186" s="63"/>
      <c r="AL186" s="63"/>
      <c r="AM186" s="63"/>
      <c r="AN186" s="63"/>
      <c r="AO186" s="63"/>
    </row>
    <row r="187" spans="1:41" ht="11.25" customHeight="1" thickBot="1">
      <c r="A187" s="396"/>
      <c r="B187" s="394"/>
      <c r="C187" s="254" t="s">
        <v>31</v>
      </c>
      <c r="D187" s="255"/>
      <c r="E187" s="256"/>
      <c r="F187" s="256"/>
      <c r="G187" s="256"/>
      <c r="H187" s="257"/>
      <c r="I187" s="258"/>
      <c r="J187" s="259"/>
      <c r="K187" s="260"/>
      <c r="L187" s="259"/>
      <c r="M187" s="257"/>
      <c r="N187" s="261"/>
      <c r="O187" s="259"/>
      <c r="P187" s="259"/>
      <c r="Q187" s="259"/>
      <c r="R187" s="257"/>
      <c r="S187" s="261"/>
      <c r="T187" s="259"/>
      <c r="U187" s="259"/>
      <c r="V187" s="259"/>
      <c r="W187" s="257"/>
      <c r="X187" s="261"/>
      <c r="Y187" s="261"/>
      <c r="Z187" s="261"/>
      <c r="AA187" s="259"/>
      <c r="AB187" s="262"/>
      <c r="AC187" s="314"/>
      <c r="AD187" s="63">
        <f t="shared" si="50"/>
        <v>0</v>
      </c>
      <c r="AE187" s="63">
        <f t="shared" si="51"/>
        <v>0</v>
      </c>
      <c r="AF187" s="63">
        <f t="shared" si="52"/>
        <v>0</v>
      </c>
      <c r="AG187" s="63">
        <f t="shared" si="53"/>
        <v>0</v>
      </c>
      <c r="AH187" s="63">
        <f t="shared" si="54"/>
        <v>0</v>
      </c>
      <c r="AI187" s="63"/>
      <c r="AJ187" s="63"/>
      <c r="AK187" s="63"/>
      <c r="AL187" s="63"/>
      <c r="AM187" s="63"/>
      <c r="AN187" s="63"/>
      <c r="AO187" s="63"/>
    </row>
    <row r="188" spans="1:41" ht="11.25" customHeight="1">
      <c r="A188" s="396"/>
      <c r="B188" s="398" t="s">
        <v>22</v>
      </c>
      <c r="C188" s="263" t="s">
        <v>0</v>
      </c>
      <c r="D188" s="279"/>
      <c r="E188" s="264"/>
      <c r="F188" s="264"/>
      <c r="G188" s="264"/>
      <c r="H188" s="238"/>
      <c r="I188" s="265"/>
      <c r="J188" s="266"/>
      <c r="K188" s="267"/>
      <c r="L188" s="266"/>
      <c r="M188" s="268"/>
      <c r="N188" s="269"/>
      <c r="O188" s="266"/>
      <c r="P188" s="266"/>
      <c r="Q188" s="266"/>
      <c r="R188" s="268"/>
      <c r="S188" s="269"/>
      <c r="T188" s="266"/>
      <c r="U188" s="266"/>
      <c r="V188" s="266"/>
      <c r="W188" s="268"/>
      <c r="X188" s="269"/>
      <c r="Y188" s="269"/>
      <c r="Z188" s="269"/>
      <c r="AA188" s="266"/>
      <c r="AB188" s="270"/>
      <c r="AC188" s="314">
        <f>SUM(AD188:AH191)</f>
        <v>0</v>
      </c>
      <c r="AD188" s="63">
        <f t="shared" si="50"/>
        <v>0</v>
      </c>
      <c r="AE188" s="63">
        <f t="shared" si="51"/>
        <v>0</v>
      </c>
      <c r="AF188" s="63">
        <f t="shared" si="52"/>
        <v>0</v>
      </c>
      <c r="AG188" s="63">
        <f t="shared" si="53"/>
        <v>0</v>
      </c>
      <c r="AH188" s="63">
        <f t="shared" si="54"/>
        <v>0</v>
      </c>
      <c r="AI188" s="63"/>
      <c r="AJ188" s="63"/>
      <c r="AK188" s="63"/>
      <c r="AL188" s="63"/>
      <c r="AM188" s="63"/>
      <c r="AN188" s="63"/>
      <c r="AO188" s="63"/>
    </row>
    <row r="189" spans="1:41" ht="11.25" customHeight="1">
      <c r="A189" s="396"/>
      <c r="B189" s="393"/>
      <c r="C189" s="245" t="s">
        <v>1</v>
      </c>
      <c r="D189" s="246"/>
      <c r="E189" s="247"/>
      <c r="F189" s="247"/>
      <c r="G189" s="247"/>
      <c r="H189" s="248"/>
      <c r="I189" s="249"/>
      <c r="J189" s="250"/>
      <c r="K189" s="251"/>
      <c r="L189" s="250"/>
      <c r="M189" s="248"/>
      <c r="N189" s="252"/>
      <c r="O189" s="250"/>
      <c r="P189" s="250"/>
      <c r="Q189" s="250"/>
      <c r="R189" s="248"/>
      <c r="S189" s="252"/>
      <c r="T189" s="250"/>
      <c r="U189" s="250"/>
      <c r="V189" s="250"/>
      <c r="W189" s="248"/>
      <c r="X189" s="252"/>
      <c r="Y189" s="252"/>
      <c r="Z189" s="252"/>
      <c r="AA189" s="250"/>
      <c r="AB189" s="253"/>
      <c r="AC189" s="314"/>
      <c r="AD189" s="63">
        <f t="shared" si="50"/>
        <v>0</v>
      </c>
      <c r="AE189" s="63">
        <f t="shared" si="51"/>
        <v>0</v>
      </c>
      <c r="AF189" s="63">
        <f t="shared" si="52"/>
        <v>0</v>
      </c>
      <c r="AG189" s="63">
        <f t="shared" si="53"/>
        <v>0</v>
      </c>
      <c r="AH189" s="63">
        <f t="shared" si="54"/>
        <v>0</v>
      </c>
      <c r="AI189" s="63"/>
      <c r="AJ189" s="63"/>
      <c r="AK189" s="63"/>
      <c r="AL189" s="63"/>
      <c r="AM189" s="63"/>
      <c r="AN189" s="63"/>
      <c r="AO189" s="63"/>
    </row>
    <row r="190" spans="1:41" ht="11.25" customHeight="1">
      <c r="A190" s="396"/>
      <c r="B190" s="393"/>
      <c r="C190" s="245" t="s">
        <v>2</v>
      </c>
      <c r="D190" s="246"/>
      <c r="E190" s="247"/>
      <c r="F190" s="247"/>
      <c r="G190" s="247"/>
      <c r="H190" s="248"/>
      <c r="I190" s="249"/>
      <c r="J190" s="250"/>
      <c r="K190" s="251"/>
      <c r="L190" s="250"/>
      <c r="M190" s="248"/>
      <c r="N190" s="252"/>
      <c r="O190" s="250"/>
      <c r="P190" s="250"/>
      <c r="Q190" s="250"/>
      <c r="R190" s="248"/>
      <c r="S190" s="252"/>
      <c r="T190" s="250"/>
      <c r="U190" s="250"/>
      <c r="V190" s="250"/>
      <c r="W190" s="248"/>
      <c r="X190" s="252"/>
      <c r="Y190" s="252"/>
      <c r="Z190" s="252"/>
      <c r="AA190" s="250"/>
      <c r="AB190" s="253"/>
      <c r="AC190" s="314"/>
      <c r="AD190" s="63">
        <f t="shared" si="50"/>
        <v>0</v>
      </c>
      <c r="AE190" s="63">
        <f t="shared" si="51"/>
        <v>0</v>
      </c>
      <c r="AF190" s="63">
        <f t="shared" si="52"/>
        <v>0</v>
      </c>
      <c r="AG190" s="63">
        <f t="shared" si="53"/>
        <v>0</v>
      </c>
      <c r="AH190" s="63">
        <f t="shared" si="54"/>
        <v>0</v>
      </c>
      <c r="AI190" s="63"/>
      <c r="AJ190" s="63"/>
      <c r="AK190" s="63"/>
      <c r="AL190" s="63"/>
      <c r="AM190" s="63"/>
      <c r="AN190" s="63"/>
      <c r="AO190" s="63"/>
    </row>
    <row r="191" spans="1:41" ht="11.25" customHeight="1" thickBot="1">
      <c r="A191" s="397"/>
      <c r="B191" s="394"/>
      <c r="C191" s="254" t="s">
        <v>31</v>
      </c>
      <c r="D191" s="255"/>
      <c r="E191" s="256"/>
      <c r="F191" s="256"/>
      <c r="G191" s="256"/>
      <c r="H191" s="257"/>
      <c r="I191" s="258"/>
      <c r="J191" s="259"/>
      <c r="K191" s="260"/>
      <c r="L191" s="259"/>
      <c r="M191" s="257"/>
      <c r="N191" s="261"/>
      <c r="O191" s="259"/>
      <c r="P191" s="259"/>
      <c r="Q191" s="259"/>
      <c r="R191" s="257"/>
      <c r="S191" s="261"/>
      <c r="T191" s="259"/>
      <c r="U191" s="259"/>
      <c r="V191" s="259"/>
      <c r="W191" s="257"/>
      <c r="X191" s="261"/>
      <c r="Y191" s="261"/>
      <c r="Z191" s="261"/>
      <c r="AA191" s="259"/>
      <c r="AB191" s="262"/>
      <c r="AC191" s="314"/>
      <c r="AD191" s="63">
        <f t="shared" si="50"/>
        <v>0</v>
      </c>
      <c r="AE191" s="63">
        <f t="shared" si="51"/>
        <v>0</v>
      </c>
      <c r="AF191" s="63">
        <f t="shared" si="52"/>
        <v>0</v>
      </c>
      <c r="AG191" s="63">
        <f t="shared" si="53"/>
        <v>0</v>
      </c>
      <c r="AH191" s="63">
        <f t="shared" si="54"/>
        <v>0</v>
      </c>
      <c r="AI191" s="63"/>
      <c r="AJ191" s="63"/>
      <c r="AK191" s="63"/>
      <c r="AL191" s="63"/>
      <c r="AM191" s="63"/>
      <c r="AN191" s="63"/>
      <c r="AO191" s="63"/>
    </row>
    <row r="192" spans="1:41" ht="11.25" customHeight="1">
      <c r="A192" s="304"/>
      <c r="B192" s="407" t="s">
        <v>110</v>
      </c>
      <c r="C192" s="263" t="s">
        <v>0</v>
      </c>
      <c r="D192" s="281"/>
      <c r="E192" s="282"/>
      <c r="F192" s="282"/>
      <c r="G192" s="282"/>
      <c r="H192" s="283"/>
      <c r="I192" s="284"/>
      <c r="J192" s="285"/>
      <c r="K192" s="285"/>
      <c r="L192" s="285"/>
      <c r="M192" s="286"/>
      <c r="N192" s="287"/>
      <c r="O192" s="285"/>
      <c r="P192" s="285"/>
      <c r="Q192" s="285"/>
      <c r="R192" s="283"/>
      <c r="S192" s="284"/>
      <c r="T192" s="285"/>
      <c r="U192" s="285"/>
      <c r="V192" s="285"/>
      <c r="W192" s="286"/>
      <c r="X192" s="287"/>
      <c r="Y192" s="285"/>
      <c r="Z192" s="285"/>
      <c r="AA192" s="285"/>
      <c r="AB192" s="288"/>
      <c r="AC192" s="314">
        <f>AC180+AC188</f>
        <v>0</v>
      </c>
      <c r="AD192" s="63">
        <f>SUM(D192:H192)</f>
        <v>0</v>
      </c>
      <c r="AE192" s="63">
        <f>SUM(I192:M192)</f>
        <v>0</v>
      </c>
      <c r="AF192" s="63">
        <f>SUM(N192:R192)</f>
        <v>0</v>
      </c>
      <c r="AG192" s="63">
        <f>SUM(S192:W192)</f>
        <v>0</v>
      </c>
      <c r="AH192" s="63">
        <f>SUM(X192:AB192)</f>
        <v>0</v>
      </c>
      <c r="AI192" s="63"/>
      <c r="AJ192" s="63"/>
      <c r="AK192" s="63"/>
      <c r="AL192" s="63"/>
      <c r="AM192" s="63"/>
      <c r="AN192" s="63"/>
      <c r="AO192" s="63"/>
    </row>
    <row r="193" spans="1:41" ht="11.25" customHeight="1" thickBot="1">
      <c r="A193" s="289"/>
      <c r="B193" s="408"/>
      <c r="C193" s="254" t="s">
        <v>31</v>
      </c>
      <c r="D193" s="290"/>
      <c r="E193" s="291"/>
      <c r="F193" s="291"/>
      <c r="G193" s="291"/>
      <c r="H193" s="292"/>
      <c r="I193" s="293"/>
      <c r="J193" s="294"/>
      <c r="K193" s="294"/>
      <c r="L193" s="294"/>
      <c r="M193" s="295"/>
      <c r="N193" s="296"/>
      <c r="O193" s="294"/>
      <c r="P193" s="294"/>
      <c r="Q193" s="294"/>
      <c r="R193" s="292"/>
      <c r="S193" s="293"/>
      <c r="T193" s="294"/>
      <c r="U193" s="294"/>
      <c r="V193" s="294"/>
      <c r="W193" s="295"/>
      <c r="X193" s="296"/>
      <c r="Y193" s="294"/>
      <c r="Z193" s="294"/>
      <c r="AA193" s="294"/>
      <c r="AB193" s="297"/>
      <c r="AC193" s="314">
        <f>AC176+AC180+AC184+AC188</f>
        <v>0</v>
      </c>
      <c r="AD193" s="63">
        <f>SUM(D193:H193)</f>
        <v>0</v>
      </c>
      <c r="AE193" s="63">
        <f>SUM(I193:M193)</f>
        <v>0</v>
      </c>
      <c r="AF193" s="63">
        <f>SUM(N193:R193)</f>
        <v>0</v>
      </c>
      <c r="AG193" s="63">
        <f>SUM(S193:W193)</f>
        <v>0</v>
      </c>
      <c r="AH193" s="63">
        <f>SUM(X193:AB193)</f>
        <v>0</v>
      </c>
      <c r="AI193" s="63"/>
      <c r="AJ193" s="63"/>
      <c r="AK193" s="63"/>
      <c r="AL193" s="63"/>
      <c r="AM193" s="63"/>
      <c r="AN193" s="63"/>
      <c r="AO193" s="63"/>
    </row>
    <row r="194" spans="2:41" ht="11.25" customHeight="1" thickBot="1">
      <c r="B194" s="298"/>
      <c r="C194" s="299"/>
      <c r="D194" s="300"/>
      <c r="E194" s="300"/>
      <c r="F194" s="300"/>
      <c r="G194" s="300"/>
      <c r="H194" s="301"/>
      <c r="I194" s="302"/>
      <c r="J194" s="302"/>
      <c r="K194" s="302"/>
      <c r="L194" s="302"/>
      <c r="M194" s="301"/>
      <c r="N194" s="302"/>
      <c r="O194" s="302"/>
      <c r="P194" s="302"/>
      <c r="Q194" s="302"/>
      <c r="R194" s="301"/>
      <c r="S194" s="302"/>
      <c r="T194" s="302"/>
      <c r="U194" s="302"/>
      <c r="V194" s="302"/>
      <c r="W194" s="301"/>
      <c r="X194" s="305"/>
      <c r="Y194" s="305"/>
      <c r="Z194" s="305"/>
      <c r="AA194" s="305"/>
      <c r="AB194" s="306"/>
      <c r="AC194" s="333"/>
      <c r="AD194" s="5" t="s">
        <v>50</v>
      </c>
      <c r="AE194" s="5" t="s">
        <v>51</v>
      </c>
      <c r="AF194" s="5" t="s">
        <v>52</v>
      </c>
      <c r="AG194" s="5" t="s">
        <v>53</v>
      </c>
      <c r="AH194" s="5" t="s">
        <v>54</v>
      </c>
      <c r="AI194" s="63"/>
      <c r="AJ194" s="63"/>
      <c r="AK194" s="63"/>
      <c r="AL194" s="63"/>
      <c r="AM194" s="63"/>
      <c r="AN194" s="63"/>
      <c r="AO194" s="63"/>
    </row>
    <row r="195" spans="1:41" ht="11.25" customHeight="1">
      <c r="A195" s="389">
        <f>'Dati part'!B13</f>
        <v>0</v>
      </c>
      <c r="B195" s="392" t="s">
        <v>3</v>
      </c>
      <c r="C195" s="235" t="s">
        <v>0</v>
      </c>
      <c r="D195" s="236"/>
      <c r="E195" s="237"/>
      <c r="F195" s="237"/>
      <c r="G195" s="237"/>
      <c r="H195" s="238"/>
      <c r="I195" s="239"/>
      <c r="J195" s="240"/>
      <c r="K195" s="241"/>
      <c r="L195" s="240"/>
      <c r="M195" s="238"/>
      <c r="N195" s="242"/>
      <c r="O195" s="240"/>
      <c r="P195" s="240"/>
      <c r="Q195" s="240"/>
      <c r="R195" s="238"/>
      <c r="S195" s="242"/>
      <c r="T195" s="240"/>
      <c r="U195" s="240"/>
      <c r="V195" s="240"/>
      <c r="W195" s="238"/>
      <c r="X195" s="242"/>
      <c r="Y195" s="242"/>
      <c r="Z195" s="242"/>
      <c r="AA195" s="240"/>
      <c r="AB195" s="243"/>
      <c r="AC195" s="314">
        <f>SUM(AD195:AH198)</f>
        <v>0</v>
      </c>
      <c r="AD195" s="63">
        <f aca="true" t="shared" si="55" ref="AD195:AD210">SUM(D195:H195)</f>
        <v>0</v>
      </c>
      <c r="AE195" s="63">
        <f aca="true" t="shared" si="56" ref="AE195:AE210">SUM(I195:M195)</f>
        <v>0</v>
      </c>
      <c r="AF195" s="63">
        <f aca="true" t="shared" si="57" ref="AF195:AF210">SUM(N195:R195)</f>
        <v>0</v>
      </c>
      <c r="AG195" s="63">
        <f aca="true" t="shared" si="58" ref="AG195:AG210">SUM(S195:W195)</f>
        <v>0</v>
      </c>
      <c r="AH195" s="63">
        <f aca="true" t="shared" si="59" ref="AH195:AH210">SUM(X195:AB195)</f>
        <v>0</v>
      </c>
      <c r="AI195" s="63"/>
      <c r="AJ195" s="63"/>
      <c r="AK195" s="63"/>
      <c r="AL195" s="63"/>
      <c r="AM195" s="63"/>
      <c r="AN195" s="63"/>
      <c r="AO195" s="63"/>
    </row>
    <row r="196" spans="1:41" ht="11.25" customHeight="1">
      <c r="A196" s="390"/>
      <c r="B196" s="393"/>
      <c r="C196" s="245" t="s">
        <v>1</v>
      </c>
      <c r="D196" s="246"/>
      <c r="E196" s="247"/>
      <c r="F196" s="247"/>
      <c r="G196" s="247"/>
      <c r="H196" s="248"/>
      <c r="I196" s="249"/>
      <c r="J196" s="250"/>
      <c r="K196" s="251"/>
      <c r="L196" s="250"/>
      <c r="M196" s="248"/>
      <c r="N196" s="252"/>
      <c r="O196" s="250"/>
      <c r="P196" s="250"/>
      <c r="Q196" s="250"/>
      <c r="R196" s="248"/>
      <c r="S196" s="252"/>
      <c r="T196" s="250"/>
      <c r="U196" s="250"/>
      <c r="V196" s="250"/>
      <c r="W196" s="248"/>
      <c r="X196" s="252"/>
      <c r="Y196" s="252"/>
      <c r="Z196" s="252"/>
      <c r="AA196" s="250"/>
      <c r="AB196" s="253"/>
      <c r="AC196" s="314"/>
      <c r="AD196" s="63">
        <f t="shared" si="55"/>
        <v>0</v>
      </c>
      <c r="AE196" s="63">
        <f t="shared" si="56"/>
        <v>0</v>
      </c>
      <c r="AF196" s="63">
        <f t="shared" si="57"/>
        <v>0</v>
      </c>
      <c r="AG196" s="63">
        <f t="shared" si="58"/>
        <v>0</v>
      </c>
      <c r="AH196" s="63">
        <f t="shared" si="59"/>
        <v>0</v>
      </c>
      <c r="AI196" s="63"/>
      <c r="AJ196" s="63"/>
      <c r="AK196" s="63"/>
      <c r="AL196" s="63"/>
      <c r="AM196" s="63"/>
      <c r="AN196" s="63"/>
      <c r="AO196" s="63"/>
    </row>
    <row r="197" spans="1:41" ht="11.25" customHeight="1">
      <c r="A197" s="391"/>
      <c r="B197" s="393"/>
      <c r="C197" s="245" t="s">
        <v>2</v>
      </c>
      <c r="D197" s="246"/>
      <c r="E197" s="247"/>
      <c r="F197" s="247"/>
      <c r="G197" s="247"/>
      <c r="H197" s="248"/>
      <c r="I197" s="249"/>
      <c r="J197" s="250"/>
      <c r="K197" s="251"/>
      <c r="L197" s="250"/>
      <c r="M197" s="248"/>
      <c r="N197" s="252"/>
      <c r="O197" s="250"/>
      <c r="P197" s="250"/>
      <c r="Q197" s="250"/>
      <c r="R197" s="248"/>
      <c r="S197" s="252"/>
      <c r="T197" s="250"/>
      <c r="U197" s="250"/>
      <c r="V197" s="250"/>
      <c r="W197" s="248"/>
      <c r="X197" s="252"/>
      <c r="Y197" s="252"/>
      <c r="Z197" s="252"/>
      <c r="AA197" s="250"/>
      <c r="AB197" s="253"/>
      <c r="AC197" s="314"/>
      <c r="AD197" s="63">
        <f t="shared" si="55"/>
        <v>0</v>
      </c>
      <c r="AE197" s="63">
        <f t="shared" si="56"/>
        <v>0</v>
      </c>
      <c r="AF197" s="63">
        <f t="shared" si="57"/>
        <v>0</v>
      </c>
      <c r="AG197" s="63">
        <f t="shared" si="58"/>
        <v>0</v>
      </c>
      <c r="AH197" s="63">
        <f t="shared" si="59"/>
        <v>0</v>
      </c>
      <c r="AI197" s="63"/>
      <c r="AJ197" s="63"/>
      <c r="AK197" s="63"/>
      <c r="AL197" s="63"/>
      <c r="AM197" s="63"/>
      <c r="AN197" s="63"/>
      <c r="AO197" s="63"/>
    </row>
    <row r="198" spans="1:41" ht="11.25" customHeight="1" thickBot="1">
      <c r="A198" s="395">
        <f>'Dati part'!C13</f>
        <v>0</v>
      </c>
      <c r="B198" s="394"/>
      <c r="C198" s="254" t="s">
        <v>31</v>
      </c>
      <c r="D198" s="255"/>
      <c r="E198" s="256"/>
      <c r="F198" s="256"/>
      <c r="G198" s="256"/>
      <c r="H198" s="257"/>
      <c r="I198" s="258"/>
      <c r="J198" s="259"/>
      <c r="K198" s="260"/>
      <c r="L198" s="259"/>
      <c r="M198" s="257"/>
      <c r="N198" s="261"/>
      <c r="O198" s="259"/>
      <c r="P198" s="259"/>
      <c r="Q198" s="259"/>
      <c r="R198" s="257"/>
      <c r="S198" s="261"/>
      <c r="T198" s="259"/>
      <c r="U198" s="259"/>
      <c r="V198" s="259"/>
      <c r="W198" s="257"/>
      <c r="X198" s="261"/>
      <c r="Y198" s="261"/>
      <c r="Z198" s="261"/>
      <c r="AA198" s="259"/>
      <c r="AB198" s="262"/>
      <c r="AC198" s="314"/>
      <c r="AD198" s="63">
        <f t="shared" si="55"/>
        <v>0</v>
      </c>
      <c r="AE198" s="63">
        <f t="shared" si="56"/>
        <v>0</v>
      </c>
      <c r="AF198" s="63">
        <f t="shared" si="57"/>
        <v>0</v>
      </c>
      <c r="AG198" s="63">
        <f t="shared" si="58"/>
        <v>0</v>
      </c>
      <c r="AH198" s="63">
        <f t="shared" si="59"/>
        <v>0</v>
      </c>
      <c r="AI198" s="63"/>
      <c r="AJ198" s="63"/>
      <c r="AK198" s="63"/>
      <c r="AL198" s="63"/>
      <c r="AM198" s="63"/>
      <c r="AN198" s="63"/>
      <c r="AO198" s="63"/>
    </row>
    <row r="199" spans="1:41" ht="11.25" customHeight="1">
      <c r="A199" s="396"/>
      <c r="B199" s="398" t="s">
        <v>4</v>
      </c>
      <c r="C199" s="263" t="s">
        <v>0</v>
      </c>
      <c r="D199" s="279"/>
      <c r="E199" s="264"/>
      <c r="F199" s="264"/>
      <c r="G199" s="264"/>
      <c r="H199" s="238"/>
      <c r="I199" s="265"/>
      <c r="J199" s="266"/>
      <c r="K199" s="267"/>
      <c r="L199" s="266"/>
      <c r="M199" s="268"/>
      <c r="N199" s="269"/>
      <c r="O199" s="266"/>
      <c r="P199" s="266"/>
      <c r="Q199" s="266"/>
      <c r="R199" s="268"/>
      <c r="S199" s="269"/>
      <c r="T199" s="266"/>
      <c r="U199" s="266"/>
      <c r="V199" s="266"/>
      <c r="W199" s="268"/>
      <c r="X199" s="269"/>
      <c r="Y199" s="269"/>
      <c r="Z199" s="269"/>
      <c r="AA199" s="266"/>
      <c r="AB199" s="270"/>
      <c r="AC199" s="314">
        <f>SUM(AD199:AH202)</f>
        <v>0</v>
      </c>
      <c r="AD199" s="63">
        <f t="shared" si="55"/>
        <v>0</v>
      </c>
      <c r="AE199" s="63">
        <f t="shared" si="56"/>
        <v>0</v>
      </c>
      <c r="AF199" s="63">
        <f t="shared" si="57"/>
        <v>0</v>
      </c>
      <c r="AG199" s="63">
        <f t="shared" si="58"/>
        <v>0</v>
      </c>
      <c r="AH199" s="63">
        <f t="shared" si="59"/>
        <v>0</v>
      </c>
      <c r="AI199" s="63"/>
      <c r="AJ199" s="63"/>
      <c r="AK199" s="63"/>
      <c r="AL199" s="63"/>
      <c r="AM199" s="63"/>
      <c r="AN199" s="63"/>
      <c r="AO199" s="63"/>
    </row>
    <row r="200" spans="1:41" ht="11.25" customHeight="1">
      <c r="A200" s="396"/>
      <c r="B200" s="393"/>
      <c r="C200" s="245" t="s">
        <v>1</v>
      </c>
      <c r="D200" s="246"/>
      <c r="E200" s="247"/>
      <c r="F200" s="247"/>
      <c r="G200" s="247"/>
      <c r="H200" s="248"/>
      <c r="I200" s="249"/>
      <c r="J200" s="250"/>
      <c r="K200" s="251"/>
      <c r="L200" s="250"/>
      <c r="M200" s="248"/>
      <c r="N200" s="252"/>
      <c r="O200" s="250"/>
      <c r="P200" s="250"/>
      <c r="Q200" s="250"/>
      <c r="R200" s="248"/>
      <c r="S200" s="252"/>
      <c r="T200" s="250"/>
      <c r="U200" s="250"/>
      <c r="V200" s="250"/>
      <c r="W200" s="248"/>
      <c r="X200" s="252"/>
      <c r="Y200" s="252"/>
      <c r="Z200" s="252"/>
      <c r="AA200" s="250"/>
      <c r="AB200" s="253"/>
      <c r="AC200" s="314"/>
      <c r="AD200" s="63">
        <f t="shared" si="55"/>
        <v>0</v>
      </c>
      <c r="AE200" s="63">
        <f t="shared" si="56"/>
        <v>0</v>
      </c>
      <c r="AF200" s="63">
        <f t="shared" si="57"/>
        <v>0</v>
      </c>
      <c r="AG200" s="63">
        <f t="shared" si="58"/>
        <v>0</v>
      </c>
      <c r="AH200" s="63">
        <f t="shared" si="59"/>
        <v>0</v>
      </c>
      <c r="AI200" s="63"/>
      <c r="AJ200" s="63"/>
      <c r="AK200" s="63"/>
      <c r="AL200" s="63"/>
      <c r="AM200" s="63"/>
      <c r="AN200" s="63"/>
      <c r="AO200" s="63"/>
    </row>
    <row r="201" spans="1:41" ht="11.25" customHeight="1">
      <c r="A201" s="396"/>
      <c r="B201" s="393"/>
      <c r="C201" s="245" t="s">
        <v>2</v>
      </c>
      <c r="D201" s="246"/>
      <c r="E201" s="247"/>
      <c r="F201" s="247"/>
      <c r="G201" s="247"/>
      <c r="H201" s="248"/>
      <c r="I201" s="249"/>
      <c r="J201" s="250"/>
      <c r="K201" s="251"/>
      <c r="L201" s="250"/>
      <c r="M201" s="248"/>
      <c r="N201" s="252"/>
      <c r="O201" s="250"/>
      <c r="P201" s="250"/>
      <c r="Q201" s="250"/>
      <c r="R201" s="248"/>
      <c r="S201" s="252"/>
      <c r="T201" s="250"/>
      <c r="U201" s="250"/>
      <c r="V201" s="250"/>
      <c r="W201" s="248"/>
      <c r="X201" s="252"/>
      <c r="Y201" s="252"/>
      <c r="Z201" s="252"/>
      <c r="AA201" s="250"/>
      <c r="AB201" s="253"/>
      <c r="AC201" s="314"/>
      <c r="AD201" s="63">
        <f t="shared" si="55"/>
        <v>0</v>
      </c>
      <c r="AE201" s="63">
        <f t="shared" si="56"/>
        <v>0</v>
      </c>
      <c r="AF201" s="63">
        <f t="shared" si="57"/>
        <v>0</v>
      </c>
      <c r="AG201" s="63">
        <f t="shared" si="58"/>
        <v>0</v>
      </c>
      <c r="AH201" s="63">
        <f t="shared" si="59"/>
        <v>0</v>
      </c>
      <c r="AI201" s="63"/>
      <c r="AJ201" s="63"/>
      <c r="AK201" s="63"/>
      <c r="AL201" s="63"/>
      <c r="AM201" s="63"/>
      <c r="AN201" s="63"/>
      <c r="AO201" s="63"/>
    </row>
    <row r="202" spans="1:41" ht="11.25" customHeight="1" thickBot="1">
      <c r="A202" s="396"/>
      <c r="B202" s="399"/>
      <c r="C202" s="271" t="s">
        <v>31</v>
      </c>
      <c r="D202" s="303"/>
      <c r="E202" s="272"/>
      <c r="F202" s="272"/>
      <c r="G202" s="272"/>
      <c r="H202" s="257"/>
      <c r="I202" s="273"/>
      <c r="J202" s="274"/>
      <c r="K202" s="275"/>
      <c r="L202" s="274"/>
      <c r="M202" s="276"/>
      <c r="N202" s="277"/>
      <c r="O202" s="274"/>
      <c r="P202" s="274"/>
      <c r="Q202" s="274"/>
      <c r="R202" s="276"/>
      <c r="S202" s="277"/>
      <c r="T202" s="274"/>
      <c r="U202" s="274"/>
      <c r="V202" s="274"/>
      <c r="W202" s="276"/>
      <c r="X202" s="277"/>
      <c r="Y202" s="277"/>
      <c r="Z202" s="277"/>
      <c r="AA202" s="274"/>
      <c r="AB202" s="278"/>
      <c r="AC202" s="314"/>
      <c r="AD202" s="63">
        <f t="shared" si="55"/>
        <v>0</v>
      </c>
      <c r="AE202" s="63">
        <f t="shared" si="56"/>
        <v>0</v>
      </c>
      <c r="AF202" s="63">
        <f t="shared" si="57"/>
        <v>0</v>
      </c>
      <c r="AG202" s="63">
        <f t="shared" si="58"/>
        <v>0</v>
      </c>
      <c r="AH202" s="63">
        <f t="shared" si="59"/>
        <v>0</v>
      </c>
      <c r="AI202" s="63"/>
      <c r="AJ202" s="63"/>
      <c r="AK202" s="63"/>
      <c r="AL202" s="63"/>
      <c r="AM202" s="63"/>
      <c r="AN202" s="63"/>
      <c r="AO202" s="63"/>
    </row>
    <row r="203" spans="1:41" ht="11.25" customHeight="1">
      <c r="A203" s="396"/>
      <c r="B203" s="392" t="s">
        <v>5</v>
      </c>
      <c r="C203" s="235" t="s">
        <v>0</v>
      </c>
      <c r="D203" s="236"/>
      <c r="E203" s="237"/>
      <c r="F203" s="237"/>
      <c r="G203" s="237"/>
      <c r="H203" s="238"/>
      <c r="I203" s="239"/>
      <c r="J203" s="240"/>
      <c r="K203" s="241"/>
      <c r="L203" s="240"/>
      <c r="M203" s="238"/>
      <c r="N203" s="242"/>
      <c r="O203" s="240"/>
      <c r="P203" s="240"/>
      <c r="Q203" s="240"/>
      <c r="R203" s="238"/>
      <c r="S203" s="242"/>
      <c r="T203" s="240"/>
      <c r="U203" s="240"/>
      <c r="V203" s="240"/>
      <c r="W203" s="238"/>
      <c r="X203" s="242"/>
      <c r="Y203" s="242"/>
      <c r="Z203" s="242"/>
      <c r="AA203" s="240"/>
      <c r="AB203" s="243"/>
      <c r="AC203" s="314">
        <f>SUM(AD203:AH206)</f>
        <v>0</v>
      </c>
      <c r="AD203" s="63">
        <f t="shared" si="55"/>
        <v>0</v>
      </c>
      <c r="AE203" s="63">
        <f t="shared" si="56"/>
        <v>0</v>
      </c>
      <c r="AF203" s="63">
        <f t="shared" si="57"/>
        <v>0</v>
      </c>
      <c r="AG203" s="63">
        <f t="shared" si="58"/>
        <v>0</v>
      </c>
      <c r="AH203" s="63">
        <f t="shared" si="59"/>
        <v>0</v>
      </c>
      <c r="AI203" s="63"/>
      <c r="AJ203" s="63"/>
      <c r="AK203" s="63"/>
      <c r="AL203" s="63"/>
      <c r="AM203" s="63"/>
      <c r="AN203" s="63"/>
      <c r="AO203" s="63"/>
    </row>
    <row r="204" spans="1:41" ht="11.25" customHeight="1">
      <c r="A204" s="396"/>
      <c r="B204" s="393"/>
      <c r="C204" s="245" t="s">
        <v>1</v>
      </c>
      <c r="D204" s="246"/>
      <c r="E204" s="247"/>
      <c r="F204" s="247"/>
      <c r="G204" s="247"/>
      <c r="H204" s="248"/>
      <c r="I204" s="249"/>
      <c r="J204" s="250"/>
      <c r="K204" s="251"/>
      <c r="L204" s="250"/>
      <c r="M204" s="248"/>
      <c r="N204" s="252"/>
      <c r="O204" s="250"/>
      <c r="P204" s="250"/>
      <c r="Q204" s="250"/>
      <c r="R204" s="248"/>
      <c r="S204" s="252"/>
      <c r="T204" s="250"/>
      <c r="U204" s="250"/>
      <c r="V204" s="250"/>
      <c r="W204" s="248"/>
      <c r="X204" s="252"/>
      <c r="Y204" s="252"/>
      <c r="Z204" s="252"/>
      <c r="AA204" s="250"/>
      <c r="AB204" s="253"/>
      <c r="AC204" s="314"/>
      <c r="AD204" s="63">
        <f t="shared" si="55"/>
        <v>0</v>
      </c>
      <c r="AE204" s="63">
        <f t="shared" si="56"/>
        <v>0</v>
      </c>
      <c r="AF204" s="63">
        <f t="shared" si="57"/>
        <v>0</v>
      </c>
      <c r="AG204" s="63">
        <f t="shared" si="58"/>
        <v>0</v>
      </c>
      <c r="AH204" s="63">
        <f t="shared" si="59"/>
        <v>0</v>
      </c>
      <c r="AI204" s="63"/>
      <c r="AJ204" s="63"/>
      <c r="AK204" s="63"/>
      <c r="AL204" s="63"/>
      <c r="AM204" s="63"/>
      <c r="AN204" s="63"/>
      <c r="AO204" s="63"/>
    </row>
    <row r="205" spans="1:41" ht="11.25" customHeight="1">
      <c r="A205" s="396"/>
      <c r="B205" s="393"/>
      <c r="C205" s="245" t="s">
        <v>2</v>
      </c>
      <c r="D205" s="246"/>
      <c r="E205" s="247"/>
      <c r="F205" s="247"/>
      <c r="G205" s="247"/>
      <c r="H205" s="248"/>
      <c r="I205" s="249"/>
      <c r="J205" s="250"/>
      <c r="K205" s="251"/>
      <c r="L205" s="250"/>
      <c r="M205" s="248"/>
      <c r="N205" s="252"/>
      <c r="O205" s="250"/>
      <c r="P205" s="250"/>
      <c r="Q205" s="250"/>
      <c r="R205" s="248"/>
      <c r="S205" s="252"/>
      <c r="T205" s="250"/>
      <c r="U205" s="250"/>
      <c r="V205" s="250"/>
      <c r="W205" s="248"/>
      <c r="X205" s="252"/>
      <c r="Y205" s="252"/>
      <c r="Z205" s="252"/>
      <c r="AA205" s="250"/>
      <c r="AB205" s="253"/>
      <c r="AC205" s="314"/>
      <c r="AD205" s="63">
        <f t="shared" si="55"/>
        <v>0</v>
      </c>
      <c r="AE205" s="63">
        <f t="shared" si="56"/>
        <v>0</v>
      </c>
      <c r="AF205" s="63">
        <f t="shared" si="57"/>
        <v>0</v>
      </c>
      <c r="AG205" s="63">
        <f t="shared" si="58"/>
        <v>0</v>
      </c>
      <c r="AH205" s="63">
        <f t="shared" si="59"/>
        <v>0</v>
      </c>
      <c r="AI205" s="63"/>
      <c r="AJ205" s="63"/>
      <c r="AK205" s="63"/>
      <c r="AL205" s="63"/>
      <c r="AM205" s="63"/>
      <c r="AN205" s="63"/>
      <c r="AO205" s="63"/>
    </row>
    <row r="206" spans="1:41" ht="11.25" customHeight="1" thickBot="1">
      <c r="A206" s="396"/>
      <c r="B206" s="394"/>
      <c r="C206" s="254" t="s">
        <v>31</v>
      </c>
      <c r="D206" s="255"/>
      <c r="E206" s="256"/>
      <c r="F206" s="256"/>
      <c r="G206" s="256"/>
      <c r="H206" s="257"/>
      <c r="I206" s="258"/>
      <c r="J206" s="259"/>
      <c r="K206" s="260"/>
      <c r="L206" s="259"/>
      <c r="M206" s="257"/>
      <c r="N206" s="261"/>
      <c r="O206" s="259"/>
      <c r="P206" s="259"/>
      <c r="Q206" s="259"/>
      <c r="R206" s="257"/>
      <c r="S206" s="261"/>
      <c r="T206" s="259"/>
      <c r="U206" s="259"/>
      <c r="V206" s="259"/>
      <c r="W206" s="257"/>
      <c r="X206" s="261"/>
      <c r="Y206" s="261"/>
      <c r="Z206" s="261"/>
      <c r="AA206" s="259"/>
      <c r="AB206" s="262"/>
      <c r="AC206" s="314"/>
      <c r="AD206" s="63">
        <f t="shared" si="55"/>
        <v>0</v>
      </c>
      <c r="AE206" s="63">
        <f t="shared" si="56"/>
        <v>0</v>
      </c>
      <c r="AF206" s="63">
        <f t="shared" si="57"/>
        <v>0</v>
      </c>
      <c r="AG206" s="63">
        <f t="shared" si="58"/>
        <v>0</v>
      </c>
      <c r="AH206" s="63">
        <f t="shared" si="59"/>
        <v>0</v>
      </c>
      <c r="AI206" s="63"/>
      <c r="AJ206" s="63"/>
      <c r="AK206" s="63"/>
      <c r="AL206" s="63"/>
      <c r="AM206" s="63"/>
      <c r="AN206" s="63"/>
      <c r="AO206" s="63"/>
    </row>
    <row r="207" spans="1:41" ht="11.25" customHeight="1">
      <c r="A207" s="396"/>
      <c r="B207" s="398" t="s">
        <v>22</v>
      </c>
      <c r="C207" s="263" t="s">
        <v>0</v>
      </c>
      <c r="D207" s="279"/>
      <c r="E207" s="264"/>
      <c r="F207" s="264"/>
      <c r="G207" s="264"/>
      <c r="H207" s="238"/>
      <c r="I207" s="265"/>
      <c r="J207" s="266"/>
      <c r="K207" s="267"/>
      <c r="L207" s="266"/>
      <c r="M207" s="268"/>
      <c r="N207" s="269"/>
      <c r="O207" s="266"/>
      <c r="P207" s="266"/>
      <c r="Q207" s="266"/>
      <c r="R207" s="268"/>
      <c r="S207" s="269"/>
      <c r="T207" s="266"/>
      <c r="U207" s="266"/>
      <c r="V207" s="266"/>
      <c r="W207" s="268"/>
      <c r="X207" s="269"/>
      <c r="Y207" s="269"/>
      <c r="Z207" s="269"/>
      <c r="AA207" s="266"/>
      <c r="AB207" s="270"/>
      <c r="AC207" s="314">
        <f>SUM(AD207:AH210)</f>
        <v>0</v>
      </c>
      <c r="AD207" s="63">
        <f t="shared" si="55"/>
        <v>0</v>
      </c>
      <c r="AE207" s="63">
        <f t="shared" si="56"/>
        <v>0</v>
      </c>
      <c r="AF207" s="63">
        <f t="shared" si="57"/>
        <v>0</v>
      </c>
      <c r="AG207" s="63">
        <f t="shared" si="58"/>
        <v>0</v>
      </c>
      <c r="AH207" s="63">
        <f t="shared" si="59"/>
        <v>0</v>
      </c>
      <c r="AI207" s="63"/>
      <c r="AJ207" s="63"/>
      <c r="AK207" s="63"/>
      <c r="AL207" s="63"/>
      <c r="AM207" s="63"/>
      <c r="AN207" s="63"/>
      <c r="AO207" s="63"/>
    </row>
    <row r="208" spans="1:41" ht="11.25" customHeight="1">
      <c r="A208" s="396"/>
      <c r="B208" s="393"/>
      <c r="C208" s="245" t="s">
        <v>1</v>
      </c>
      <c r="D208" s="246"/>
      <c r="E208" s="247"/>
      <c r="F208" s="247"/>
      <c r="G208" s="247"/>
      <c r="H208" s="248"/>
      <c r="I208" s="249"/>
      <c r="J208" s="250"/>
      <c r="K208" s="251"/>
      <c r="L208" s="250"/>
      <c r="M208" s="248"/>
      <c r="N208" s="252"/>
      <c r="O208" s="250"/>
      <c r="P208" s="250"/>
      <c r="Q208" s="250"/>
      <c r="R208" s="248"/>
      <c r="S208" s="252"/>
      <c r="T208" s="250"/>
      <c r="U208" s="250"/>
      <c r="V208" s="250"/>
      <c r="W208" s="248"/>
      <c r="X208" s="252"/>
      <c r="Y208" s="252"/>
      <c r="Z208" s="252"/>
      <c r="AA208" s="250"/>
      <c r="AB208" s="253"/>
      <c r="AC208" s="314"/>
      <c r="AD208" s="63">
        <f t="shared" si="55"/>
        <v>0</v>
      </c>
      <c r="AE208" s="63">
        <f t="shared" si="56"/>
        <v>0</v>
      </c>
      <c r="AF208" s="63">
        <f t="shared" si="57"/>
        <v>0</v>
      </c>
      <c r="AG208" s="63">
        <f t="shared" si="58"/>
        <v>0</v>
      </c>
      <c r="AH208" s="63">
        <f t="shared" si="59"/>
        <v>0</v>
      </c>
      <c r="AI208" s="63"/>
      <c r="AJ208" s="63"/>
      <c r="AK208" s="63"/>
      <c r="AL208" s="63"/>
      <c r="AM208" s="63"/>
      <c r="AN208" s="63"/>
      <c r="AO208" s="63"/>
    </row>
    <row r="209" spans="1:41" ht="11.25" customHeight="1">
      <c r="A209" s="396"/>
      <c r="B209" s="393"/>
      <c r="C209" s="245" t="s">
        <v>2</v>
      </c>
      <c r="D209" s="246"/>
      <c r="E209" s="247"/>
      <c r="F209" s="247"/>
      <c r="G209" s="247"/>
      <c r="H209" s="248"/>
      <c r="I209" s="249"/>
      <c r="J209" s="250"/>
      <c r="K209" s="251"/>
      <c r="L209" s="250"/>
      <c r="M209" s="248"/>
      <c r="N209" s="252"/>
      <c r="O209" s="250"/>
      <c r="P209" s="250"/>
      <c r="Q209" s="250"/>
      <c r="R209" s="248"/>
      <c r="S209" s="252"/>
      <c r="T209" s="250"/>
      <c r="U209" s="250"/>
      <c r="V209" s="250"/>
      <c r="W209" s="248"/>
      <c r="X209" s="252"/>
      <c r="Y209" s="252"/>
      <c r="Z209" s="252"/>
      <c r="AA209" s="250"/>
      <c r="AB209" s="253"/>
      <c r="AC209" s="314"/>
      <c r="AD209" s="63">
        <f t="shared" si="55"/>
        <v>0</v>
      </c>
      <c r="AE209" s="63">
        <f t="shared" si="56"/>
        <v>0</v>
      </c>
      <c r="AF209" s="63">
        <f t="shared" si="57"/>
        <v>0</v>
      </c>
      <c r="AG209" s="63">
        <f t="shared" si="58"/>
        <v>0</v>
      </c>
      <c r="AH209" s="63">
        <f t="shared" si="59"/>
        <v>0</v>
      </c>
      <c r="AI209" s="63"/>
      <c r="AJ209" s="63"/>
      <c r="AK209" s="63"/>
      <c r="AL209" s="63"/>
      <c r="AM209" s="63"/>
      <c r="AN209" s="63"/>
      <c r="AO209" s="63"/>
    </row>
    <row r="210" spans="1:41" ht="11.25" customHeight="1" thickBot="1">
      <c r="A210" s="397"/>
      <c r="B210" s="394"/>
      <c r="C210" s="254" t="s">
        <v>31</v>
      </c>
      <c r="D210" s="255"/>
      <c r="E210" s="256"/>
      <c r="F210" s="256"/>
      <c r="G210" s="256"/>
      <c r="H210" s="257"/>
      <c r="I210" s="258"/>
      <c r="J210" s="259"/>
      <c r="K210" s="260"/>
      <c r="L210" s="259"/>
      <c r="M210" s="257"/>
      <c r="N210" s="261"/>
      <c r="O210" s="259"/>
      <c r="P210" s="259"/>
      <c r="Q210" s="259"/>
      <c r="R210" s="257"/>
      <c r="S210" s="261"/>
      <c r="T210" s="259"/>
      <c r="U210" s="259"/>
      <c r="V210" s="259"/>
      <c r="W210" s="257"/>
      <c r="X210" s="261"/>
      <c r="Y210" s="261"/>
      <c r="Z210" s="261"/>
      <c r="AA210" s="259"/>
      <c r="AB210" s="262"/>
      <c r="AC210" s="314"/>
      <c r="AD210" s="63">
        <f t="shared" si="55"/>
        <v>0</v>
      </c>
      <c r="AE210" s="63">
        <f t="shared" si="56"/>
        <v>0</v>
      </c>
      <c r="AF210" s="63">
        <f t="shared" si="57"/>
        <v>0</v>
      </c>
      <c r="AG210" s="63">
        <f t="shared" si="58"/>
        <v>0</v>
      </c>
      <c r="AH210" s="63">
        <f t="shared" si="59"/>
        <v>0</v>
      </c>
      <c r="AI210" s="63"/>
      <c r="AJ210" s="63"/>
      <c r="AK210" s="63"/>
      <c r="AL210" s="63"/>
      <c r="AM210" s="63"/>
      <c r="AN210" s="63"/>
      <c r="AO210" s="63"/>
    </row>
    <row r="211" spans="1:41" ht="11.25" customHeight="1">
      <c r="A211" s="304"/>
      <c r="B211" s="407" t="s">
        <v>110</v>
      </c>
      <c r="C211" s="263" t="s">
        <v>0</v>
      </c>
      <c r="D211" s="281"/>
      <c r="E211" s="282"/>
      <c r="F211" s="282"/>
      <c r="G211" s="282"/>
      <c r="H211" s="283"/>
      <c r="I211" s="284"/>
      <c r="J211" s="285"/>
      <c r="K211" s="285"/>
      <c r="L211" s="285"/>
      <c r="M211" s="286"/>
      <c r="N211" s="287"/>
      <c r="O211" s="285"/>
      <c r="P211" s="285"/>
      <c r="Q211" s="285"/>
      <c r="R211" s="283"/>
      <c r="S211" s="284"/>
      <c r="T211" s="285"/>
      <c r="U211" s="285"/>
      <c r="V211" s="285"/>
      <c r="W211" s="286"/>
      <c r="X211" s="287"/>
      <c r="Y211" s="285"/>
      <c r="Z211" s="285"/>
      <c r="AA211" s="285"/>
      <c r="AB211" s="288"/>
      <c r="AC211" s="314">
        <f>AC199+AC207</f>
        <v>0</v>
      </c>
      <c r="AD211" s="63">
        <f>SUM(D211:H211)</f>
        <v>0</v>
      </c>
      <c r="AE211" s="63">
        <f>SUM(I211:M211)</f>
        <v>0</v>
      </c>
      <c r="AF211" s="63">
        <f>SUM(N211:R211)</f>
        <v>0</v>
      </c>
      <c r="AG211" s="63">
        <f>SUM(S211:W211)</f>
        <v>0</v>
      </c>
      <c r="AH211" s="63">
        <f>SUM(X211:AB211)</f>
        <v>0</v>
      </c>
      <c r="AI211" s="63"/>
      <c r="AJ211" s="63"/>
      <c r="AK211" s="63"/>
      <c r="AL211" s="63"/>
      <c r="AM211" s="63"/>
      <c r="AN211" s="63"/>
      <c r="AO211" s="63"/>
    </row>
    <row r="212" spans="1:41" ht="11.25" customHeight="1" thickBot="1">
      <c r="A212" s="289"/>
      <c r="B212" s="408"/>
      <c r="C212" s="254" t="s">
        <v>31</v>
      </c>
      <c r="D212" s="290"/>
      <c r="E212" s="291"/>
      <c r="F212" s="291"/>
      <c r="G212" s="291"/>
      <c r="H212" s="292"/>
      <c r="I212" s="293"/>
      <c r="J212" s="294"/>
      <c r="K212" s="294"/>
      <c r="L212" s="294"/>
      <c r="M212" s="295"/>
      <c r="N212" s="296"/>
      <c r="O212" s="294"/>
      <c r="P212" s="294"/>
      <c r="Q212" s="294"/>
      <c r="R212" s="292"/>
      <c r="S212" s="293"/>
      <c r="T212" s="294"/>
      <c r="U212" s="294"/>
      <c r="V212" s="294"/>
      <c r="W212" s="295"/>
      <c r="X212" s="296"/>
      <c r="Y212" s="294"/>
      <c r="Z212" s="294"/>
      <c r="AA212" s="294"/>
      <c r="AB212" s="297"/>
      <c r="AC212" s="314">
        <f>AC195+AC199+AC203+AC207</f>
        <v>0</v>
      </c>
      <c r="AD212" s="63">
        <f>SUM(D212:H212)</f>
        <v>0</v>
      </c>
      <c r="AE212" s="63">
        <f>SUM(I212:M212)</f>
        <v>0</v>
      </c>
      <c r="AF212" s="63">
        <f>SUM(N212:R212)</f>
        <v>0</v>
      </c>
      <c r="AG212" s="63">
        <f>SUM(S212:W212)</f>
        <v>0</v>
      </c>
      <c r="AH212" s="63">
        <f>SUM(X212:AB212)</f>
        <v>0</v>
      </c>
      <c r="AI212" s="63"/>
      <c r="AJ212" s="63"/>
      <c r="AK212" s="63"/>
      <c r="AL212" s="63"/>
      <c r="AM212" s="63"/>
      <c r="AN212" s="63"/>
      <c r="AO212" s="63"/>
    </row>
    <row r="213" spans="2:41" ht="11.25" customHeight="1" thickBot="1">
      <c r="B213" s="298"/>
      <c r="C213" s="299"/>
      <c r="D213" s="300"/>
      <c r="E213" s="300"/>
      <c r="F213" s="300"/>
      <c r="G213" s="300"/>
      <c r="H213" s="301"/>
      <c r="I213" s="302"/>
      <c r="J213" s="302"/>
      <c r="K213" s="302"/>
      <c r="L213" s="302"/>
      <c r="M213" s="301"/>
      <c r="N213" s="302"/>
      <c r="O213" s="302"/>
      <c r="P213" s="302"/>
      <c r="Q213" s="302"/>
      <c r="R213" s="301"/>
      <c r="S213" s="302"/>
      <c r="T213" s="302"/>
      <c r="U213" s="302"/>
      <c r="V213" s="302"/>
      <c r="W213" s="301"/>
      <c r="X213" s="305"/>
      <c r="Y213" s="305"/>
      <c r="Z213" s="305"/>
      <c r="AA213" s="305"/>
      <c r="AB213" s="306"/>
      <c r="AC213" s="333"/>
      <c r="AD213" s="5" t="s">
        <v>50</v>
      </c>
      <c r="AE213" s="5" t="s">
        <v>51</v>
      </c>
      <c r="AF213" s="5" t="s">
        <v>52</v>
      </c>
      <c r="AG213" s="5" t="s">
        <v>53</v>
      </c>
      <c r="AH213" s="5" t="s">
        <v>54</v>
      </c>
      <c r="AI213" s="63"/>
      <c r="AJ213" s="63"/>
      <c r="AK213" s="63"/>
      <c r="AL213" s="63"/>
      <c r="AM213" s="63"/>
      <c r="AN213" s="63"/>
      <c r="AO213" s="63"/>
    </row>
    <row r="214" spans="1:41" ht="11.25" customHeight="1">
      <c r="A214" s="389">
        <f>'Dati part'!B14</f>
        <v>0</v>
      </c>
      <c r="B214" s="392" t="s">
        <v>3</v>
      </c>
      <c r="C214" s="235" t="s">
        <v>0</v>
      </c>
      <c r="D214" s="236"/>
      <c r="E214" s="237"/>
      <c r="F214" s="237"/>
      <c r="G214" s="237"/>
      <c r="H214" s="238"/>
      <c r="I214" s="239"/>
      <c r="J214" s="240"/>
      <c r="K214" s="241"/>
      <c r="L214" s="240"/>
      <c r="M214" s="238"/>
      <c r="N214" s="242"/>
      <c r="O214" s="240"/>
      <c r="P214" s="240"/>
      <c r="Q214" s="240"/>
      <c r="R214" s="238"/>
      <c r="S214" s="242"/>
      <c r="T214" s="240"/>
      <c r="U214" s="240"/>
      <c r="V214" s="240"/>
      <c r="W214" s="238"/>
      <c r="X214" s="242"/>
      <c r="Y214" s="242"/>
      <c r="Z214" s="242"/>
      <c r="AA214" s="240"/>
      <c r="AB214" s="243"/>
      <c r="AC214" s="314">
        <f>SUM(AD214:AH217)</f>
        <v>0</v>
      </c>
      <c r="AD214" s="63">
        <f aca="true" t="shared" si="60" ref="AD214:AD219">SUM(D214:H214)</f>
        <v>0</v>
      </c>
      <c r="AE214" s="63">
        <f aca="true" t="shared" si="61" ref="AE214:AE219">SUM(I214:M214)</f>
        <v>0</v>
      </c>
      <c r="AF214" s="63">
        <f aca="true" t="shared" si="62" ref="AF214:AF219">SUM(N214:R214)</f>
        <v>0</v>
      </c>
      <c r="AG214" s="63">
        <f aca="true" t="shared" si="63" ref="AG214:AG219">SUM(S214:W214)</f>
        <v>0</v>
      </c>
      <c r="AH214" s="63">
        <f aca="true" t="shared" si="64" ref="AH214:AH219">SUM(X214:AB214)</f>
        <v>0</v>
      </c>
      <c r="AI214" s="63"/>
      <c r="AJ214" s="63"/>
      <c r="AK214" s="63"/>
      <c r="AL214" s="63"/>
      <c r="AM214" s="63"/>
      <c r="AN214" s="63"/>
      <c r="AO214" s="63"/>
    </row>
    <row r="215" spans="1:41" ht="11.25" customHeight="1">
      <c r="A215" s="390"/>
      <c r="B215" s="393"/>
      <c r="C215" s="245" t="s">
        <v>1</v>
      </c>
      <c r="D215" s="246"/>
      <c r="E215" s="247"/>
      <c r="F215" s="247"/>
      <c r="G215" s="247"/>
      <c r="H215" s="248"/>
      <c r="I215" s="249"/>
      <c r="J215" s="250"/>
      <c r="K215" s="251"/>
      <c r="L215" s="250"/>
      <c r="M215" s="248"/>
      <c r="N215" s="252"/>
      <c r="O215" s="250"/>
      <c r="P215" s="250"/>
      <c r="Q215" s="250"/>
      <c r="R215" s="248"/>
      <c r="S215" s="252"/>
      <c r="T215" s="250"/>
      <c r="U215" s="250"/>
      <c r="V215" s="250"/>
      <c r="W215" s="248"/>
      <c r="X215" s="252"/>
      <c r="Y215" s="252"/>
      <c r="Z215" s="252"/>
      <c r="AA215" s="250"/>
      <c r="AB215" s="253"/>
      <c r="AC215" s="314"/>
      <c r="AD215" s="63">
        <f t="shared" si="60"/>
        <v>0</v>
      </c>
      <c r="AE215" s="63">
        <f t="shared" si="61"/>
        <v>0</v>
      </c>
      <c r="AF215" s="63">
        <f t="shared" si="62"/>
        <v>0</v>
      </c>
      <c r="AG215" s="63">
        <f t="shared" si="63"/>
        <v>0</v>
      </c>
      <c r="AH215" s="63">
        <f t="shared" si="64"/>
        <v>0</v>
      </c>
      <c r="AI215" s="63"/>
      <c r="AJ215" s="63"/>
      <c r="AK215" s="63"/>
      <c r="AL215" s="63"/>
      <c r="AM215" s="63"/>
      <c r="AN215" s="63"/>
      <c r="AO215" s="63"/>
    </row>
    <row r="216" spans="1:41" ht="11.25" customHeight="1">
      <c r="A216" s="391"/>
      <c r="B216" s="393"/>
      <c r="C216" s="245" t="s">
        <v>2</v>
      </c>
      <c r="D216" s="246"/>
      <c r="E216" s="247"/>
      <c r="F216" s="247"/>
      <c r="G216" s="247"/>
      <c r="H216" s="248"/>
      <c r="I216" s="249"/>
      <c r="J216" s="250"/>
      <c r="K216" s="251"/>
      <c r="L216" s="250"/>
      <c r="M216" s="248"/>
      <c r="N216" s="252"/>
      <c r="O216" s="250"/>
      <c r="P216" s="250"/>
      <c r="Q216" s="250"/>
      <c r="R216" s="248"/>
      <c r="S216" s="252"/>
      <c r="T216" s="250"/>
      <c r="U216" s="250"/>
      <c r="V216" s="250"/>
      <c r="W216" s="248"/>
      <c r="X216" s="252"/>
      <c r="Y216" s="252"/>
      <c r="Z216" s="252"/>
      <c r="AA216" s="250"/>
      <c r="AB216" s="253"/>
      <c r="AC216" s="314"/>
      <c r="AD216" s="63">
        <f t="shared" si="60"/>
        <v>0</v>
      </c>
      <c r="AE216" s="63">
        <f t="shared" si="61"/>
        <v>0</v>
      </c>
      <c r="AF216" s="63">
        <f t="shared" si="62"/>
        <v>0</v>
      </c>
      <c r="AG216" s="63">
        <f t="shared" si="63"/>
        <v>0</v>
      </c>
      <c r="AH216" s="63">
        <f t="shared" si="64"/>
        <v>0</v>
      </c>
      <c r="AI216" s="63"/>
      <c r="AJ216" s="63"/>
      <c r="AK216" s="63"/>
      <c r="AL216" s="63"/>
      <c r="AM216" s="63"/>
      <c r="AN216" s="63"/>
      <c r="AO216" s="63"/>
    </row>
    <row r="217" spans="1:41" ht="11.25" customHeight="1" thickBot="1">
      <c r="A217" s="395">
        <f>'Dati part'!C14</f>
        <v>0</v>
      </c>
      <c r="B217" s="394"/>
      <c r="C217" s="254" t="s">
        <v>31</v>
      </c>
      <c r="D217" s="255"/>
      <c r="E217" s="256"/>
      <c r="F217" s="256"/>
      <c r="G217" s="256"/>
      <c r="H217" s="257"/>
      <c r="I217" s="258"/>
      <c r="J217" s="259"/>
      <c r="K217" s="260"/>
      <c r="L217" s="259"/>
      <c r="M217" s="257"/>
      <c r="N217" s="261"/>
      <c r="O217" s="259"/>
      <c r="P217" s="259"/>
      <c r="Q217" s="259"/>
      <c r="R217" s="257"/>
      <c r="S217" s="261"/>
      <c r="T217" s="259"/>
      <c r="U217" s="259"/>
      <c r="V217" s="259"/>
      <c r="W217" s="257"/>
      <c r="X217" s="261"/>
      <c r="Y217" s="261"/>
      <c r="Z217" s="261"/>
      <c r="AA217" s="259"/>
      <c r="AB217" s="262"/>
      <c r="AC217" s="314"/>
      <c r="AD217" s="63">
        <f t="shared" si="60"/>
        <v>0</v>
      </c>
      <c r="AE217" s="63">
        <f t="shared" si="61"/>
        <v>0</v>
      </c>
      <c r="AF217" s="63">
        <f t="shared" si="62"/>
        <v>0</v>
      </c>
      <c r="AG217" s="63">
        <f t="shared" si="63"/>
        <v>0</v>
      </c>
      <c r="AH217" s="63">
        <f t="shared" si="64"/>
        <v>0</v>
      </c>
      <c r="AI217" s="63"/>
      <c r="AJ217" s="63"/>
      <c r="AK217" s="63"/>
      <c r="AL217" s="63"/>
      <c r="AM217" s="63"/>
      <c r="AN217" s="63"/>
      <c r="AO217" s="63"/>
    </row>
    <row r="218" spans="1:41" ht="11.25" customHeight="1">
      <c r="A218" s="396"/>
      <c r="B218" s="398" t="s">
        <v>4</v>
      </c>
      <c r="C218" s="263" t="s">
        <v>0</v>
      </c>
      <c r="D218" s="279"/>
      <c r="E218" s="264"/>
      <c r="F218" s="264"/>
      <c r="G218" s="264"/>
      <c r="H218" s="238"/>
      <c r="I218" s="265"/>
      <c r="J218" s="266"/>
      <c r="K218" s="267"/>
      <c r="L218" s="266"/>
      <c r="M218" s="268"/>
      <c r="N218" s="269"/>
      <c r="O218" s="266"/>
      <c r="P218" s="266"/>
      <c r="Q218" s="266"/>
      <c r="R218" s="268"/>
      <c r="S218" s="269"/>
      <c r="T218" s="266"/>
      <c r="U218" s="266"/>
      <c r="V218" s="266"/>
      <c r="W218" s="268"/>
      <c r="X218" s="269"/>
      <c r="Y218" s="269"/>
      <c r="Z218" s="269"/>
      <c r="AA218" s="266"/>
      <c r="AB218" s="270"/>
      <c r="AC218" s="314">
        <f>SUM(AD218:AH221)</f>
        <v>0</v>
      </c>
      <c r="AD218" s="63">
        <f t="shared" si="60"/>
        <v>0</v>
      </c>
      <c r="AE218" s="63">
        <f t="shared" si="61"/>
        <v>0</v>
      </c>
      <c r="AF218" s="63">
        <f t="shared" si="62"/>
        <v>0</v>
      </c>
      <c r="AG218" s="63">
        <f t="shared" si="63"/>
        <v>0</v>
      </c>
      <c r="AH218" s="63">
        <f t="shared" si="64"/>
        <v>0</v>
      </c>
      <c r="AI218" s="63"/>
      <c r="AJ218" s="63"/>
      <c r="AK218" s="63"/>
      <c r="AL218" s="63"/>
      <c r="AM218" s="63"/>
      <c r="AN218" s="63"/>
      <c r="AO218" s="63"/>
    </row>
    <row r="219" spans="1:41" ht="11.25" customHeight="1">
      <c r="A219" s="396"/>
      <c r="B219" s="393"/>
      <c r="C219" s="245" t="s">
        <v>1</v>
      </c>
      <c r="D219" s="246"/>
      <c r="E219" s="247"/>
      <c r="F219" s="247"/>
      <c r="G219" s="247"/>
      <c r="H219" s="248"/>
      <c r="I219" s="249"/>
      <c r="J219" s="250"/>
      <c r="K219" s="251"/>
      <c r="L219" s="250"/>
      <c r="M219" s="248"/>
      <c r="N219" s="252"/>
      <c r="O219" s="250"/>
      <c r="P219" s="250"/>
      <c r="Q219" s="250"/>
      <c r="R219" s="248"/>
      <c r="S219" s="252"/>
      <c r="T219" s="250"/>
      <c r="U219" s="250"/>
      <c r="V219" s="250"/>
      <c r="W219" s="248"/>
      <c r="X219" s="252"/>
      <c r="Y219" s="252"/>
      <c r="Z219" s="252"/>
      <c r="AA219" s="250"/>
      <c r="AB219" s="253"/>
      <c r="AC219" s="314"/>
      <c r="AD219" s="63">
        <f t="shared" si="60"/>
        <v>0</v>
      </c>
      <c r="AE219" s="63">
        <f t="shared" si="61"/>
        <v>0</v>
      </c>
      <c r="AF219" s="63">
        <f t="shared" si="62"/>
        <v>0</v>
      </c>
      <c r="AG219" s="63">
        <f t="shared" si="63"/>
        <v>0</v>
      </c>
      <c r="AH219" s="63">
        <f t="shared" si="64"/>
        <v>0</v>
      </c>
      <c r="AI219" s="63"/>
      <c r="AJ219" s="63"/>
      <c r="AK219" s="63"/>
      <c r="AL219" s="63"/>
      <c r="AM219" s="63"/>
      <c r="AN219" s="63"/>
      <c r="AO219" s="63"/>
    </row>
    <row r="220" spans="1:41" ht="11.25" customHeight="1">
      <c r="A220" s="396"/>
      <c r="B220" s="393"/>
      <c r="C220" s="245" t="s">
        <v>2</v>
      </c>
      <c r="D220" s="246"/>
      <c r="E220" s="247"/>
      <c r="F220" s="247"/>
      <c r="G220" s="247"/>
      <c r="H220" s="248"/>
      <c r="I220" s="249"/>
      <c r="J220" s="250"/>
      <c r="K220" s="251"/>
      <c r="L220" s="250"/>
      <c r="M220" s="248"/>
      <c r="N220" s="252"/>
      <c r="O220" s="250"/>
      <c r="P220" s="250"/>
      <c r="Q220" s="250"/>
      <c r="R220" s="248"/>
      <c r="S220" s="252"/>
      <c r="T220" s="250"/>
      <c r="U220" s="250"/>
      <c r="V220" s="250"/>
      <c r="W220" s="248"/>
      <c r="X220" s="252"/>
      <c r="Y220" s="252"/>
      <c r="Z220" s="252"/>
      <c r="AA220" s="250"/>
      <c r="AB220" s="253"/>
      <c r="AC220" s="314"/>
      <c r="AD220" s="63">
        <f aca="true" t="shared" si="65" ref="AD220:AD229">SUM(D220:H220)</f>
        <v>0</v>
      </c>
      <c r="AE220" s="63">
        <f aca="true" t="shared" si="66" ref="AE220:AE229">SUM(I220:M220)</f>
        <v>0</v>
      </c>
      <c r="AF220" s="63">
        <f aca="true" t="shared" si="67" ref="AF220:AF229">SUM(N220:R220)</f>
        <v>0</v>
      </c>
      <c r="AG220" s="63">
        <f aca="true" t="shared" si="68" ref="AG220:AG229">SUM(S220:W220)</f>
        <v>0</v>
      </c>
      <c r="AH220" s="63">
        <f aca="true" t="shared" si="69" ref="AH220:AH229">SUM(X220:AB220)</f>
        <v>0</v>
      </c>
      <c r="AI220" s="63"/>
      <c r="AJ220" s="63"/>
      <c r="AK220" s="63"/>
      <c r="AL220" s="63"/>
      <c r="AM220" s="63"/>
      <c r="AN220" s="63"/>
      <c r="AO220" s="63"/>
    </row>
    <row r="221" spans="1:41" ht="11.25" customHeight="1" thickBot="1">
      <c r="A221" s="396"/>
      <c r="B221" s="399"/>
      <c r="C221" s="271" t="s">
        <v>31</v>
      </c>
      <c r="D221" s="303"/>
      <c r="E221" s="272"/>
      <c r="F221" s="272"/>
      <c r="G221" s="272"/>
      <c r="H221" s="257"/>
      <c r="I221" s="273"/>
      <c r="J221" s="274"/>
      <c r="K221" s="275"/>
      <c r="L221" s="274"/>
      <c r="M221" s="276"/>
      <c r="N221" s="277"/>
      <c r="O221" s="274"/>
      <c r="P221" s="274"/>
      <c r="Q221" s="274"/>
      <c r="R221" s="276"/>
      <c r="S221" s="277"/>
      <c r="T221" s="274"/>
      <c r="U221" s="274"/>
      <c r="V221" s="274"/>
      <c r="W221" s="276"/>
      <c r="X221" s="277"/>
      <c r="Y221" s="277"/>
      <c r="Z221" s="277"/>
      <c r="AA221" s="274"/>
      <c r="AB221" s="278"/>
      <c r="AC221" s="314"/>
      <c r="AD221" s="63">
        <f t="shared" si="65"/>
        <v>0</v>
      </c>
      <c r="AE221" s="63">
        <f t="shared" si="66"/>
        <v>0</v>
      </c>
      <c r="AF221" s="63">
        <f t="shared" si="67"/>
        <v>0</v>
      </c>
      <c r="AG221" s="63">
        <f t="shared" si="68"/>
        <v>0</v>
      </c>
      <c r="AH221" s="63">
        <f t="shared" si="69"/>
        <v>0</v>
      </c>
      <c r="AI221" s="63"/>
      <c r="AJ221" s="63"/>
      <c r="AK221" s="63"/>
      <c r="AL221" s="63"/>
      <c r="AM221" s="63"/>
      <c r="AN221" s="63"/>
      <c r="AO221" s="63"/>
    </row>
    <row r="222" spans="1:41" ht="11.25" customHeight="1">
      <c r="A222" s="396"/>
      <c r="B222" s="392" t="s">
        <v>5</v>
      </c>
      <c r="C222" s="235" t="s">
        <v>0</v>
      </c>
      <c r="D222" s="236"/>
      <c r="E222" s="237"/>
      <c r="F222" s="237"/>
      <c r="G222" s="237"/>
      <c r="H222" s="238"/>
      <c r="I222" s="239"/>
      <c r="J222" s="240"/>
      <c r="K222" s="241"/>
      <c r="L222" s="240"/>
      <c r="M222" s="238"/>
      <c r="N222" s="242"/>
      <c r="O222" s="240"/>
      <c r="P222" s="240"/>
      <c r="Q222" s="240"/>
      <c r="R222" s="238"/>
      <c r="S222" s="242"/>
      <c r="T222" s="240"/>
      <c r="U222" s="240"/>
      <c r="V222" s="240"/>
      <c r="W222" s="238"/>
      <c r="X222" s="242"/>
      <c r="Y222" s="242"/>
      <c r="Z222" s="242"/>
      <c r="AA222" s="240"/>
      <c r="AB222" s="243"/>
      <c r="AC222" s="314">
        <f>SUM(AD222:AH225)</f>
        <v>0</v>
      </c>
      <c r="AD222" s="63">
        <f t="shared" si="65"/>
        <v>0</v>
      </c>
      <c r="AE222" s="63">
        <f t="shared" si="66"/>
        <v>0</v>
      </c>
      <c r="AF222" s="63">
        <f t="shared" si="67"/>
        <v>0</v>
      </c>
      <c r="AG222" s="63">
        <f t="shared" si="68"/>
        <v>0</v>
      </c>
      <c r="AH222" s="63">
        <f t="shared" si="69"/>
        <v>0</v>
      </c>
      <c r="AI222" s="63"/>
      <c r="AJ222" s="63"/>
      <c r="AK222" s="63"/>
      <c r="AL222" s="63"/>
      <c r="AM222" s="63"/>
      <c r="AN222" s="63"/>
      <c r="AO222" s="63"/>
    </row>
    <row r="223" spans="1:41" ht="11.25" customHeight="1">
      <c r="A223" s="396"/>
      <c r="B223" s="393"/>
      <c r="C223" s="245" t="s">
        <v>1</v>
      </c>
      <c r="D223" s="246"/>
      <c r="E223" s="247"/>
      <c r="F223" s="247"/>
      <c r="G223" s="247"/>
      <c r="H223" s="248"/>
      <c r="I223" s="249"/>
      <c r="J223" s="250"/>
      <c r="K223" s="251"/>
      <c r="L223" s="250"/>
      <c r="M223" s="248"/>
      <c r="N223" s="252"/>
      <c r="O223" s="250"/>
      <c r="P223" s="250"/>
      <c r="Q223" s="250"/>
      <c r="R223" s="248"/>
      <c r="S223" s="252"/>
      <c r="T223" s="250"/>
      <c r="U223" s="250"/>
      <c r="V223" s="250"/>
      <c r="W223" s="248"/>
      <c r="X223" s="252"/>
      <c r="Y223" s="252"/>
      <c r="Z223" s="252"/>
      <c r="AA223" s="250"/>
      <c r="AB223" s="253"/>
      <c r="AC223" s="314"/>
      <c r="AD223" s="63">
        <f t="shared" si="65"/>
        <v>0</v>
      </c>
      <c r="AE223" s="63">
        <f t="shared" si="66"/>
        <v>0</v>
      </c>
      <c r="AF223" s="63">
        <f t="shared" si="67"/>
        <v>0</v>
      </c>
      <c r="AG223" s="63">
        <f t="shared" si="68"/>
        <v>0</v>
      </c>
      <c r="AH223" s="63">
        <f t="shared" si="69"/>
        <v>0</v>
      </c>
      <c r="AI223" s="63"/>
      <c r="AJ223" s="63"/>
      <c r="AK223" s="63"/>
      <c r="AL223" s="63"/>
      <c r="AM223" s="63"/>
      <c r="AN223" s="63"/>
      <c r="AO223" s="63"/>
    </row>
    <row r="224" spans="1:41" ht="11.25" customHeight="1">
      <c r="A224" s="396"/>
      <c r="B224" s="393"/>
      <c r="C224" s="245" t="s">
        <v>2</v>
      </c>
      <c r="D224" s="246"/>
      <c r="E224" s="247"/>
      <c r="F224" s="247"/>
      <c r="G224" s="247"/>
      <c r="H224" s="248"/>
      <c r="I224" s="249"/>
      <c r="J224" s="250"/>
      <c r="K224" s="251"/>
      <c r="L224" s="250"/>
      <c r="M224" s="248"/>
      <c r="N224" s="252"/>
      <c r="O224" s="250"/>
      <c r="P224" s="250"/>
      <c r="Q224" s="250"/>
      <c r="R224" s="248"/>
      <c r="S224" s="252"/>
      <c r="T224" s="250"/>
      <c r="U224" s="250"/>
      <c r="V224" s="250"/>
      <c r="W224" s="248"/>
      <c r="X224" s="252"/>
      <c r="Y224" s="252"/>
      <c r="Z224" s="252"/>
      <c r="AA224" s="250"/>
      <c r="AB224" s="253"/>
      <c r="AC224" s="314"/>
      <c r="AD224" s="63">
        <f t="shared" si="65"/>
        <v>0</v>
      </c>
      <c r="AE224" s="63">
        <f t="shared" si="66"/>
        <v>0</v>
      </c>
      <c r="AF224" s="63">
        <f t="shared" si="67"/>
        <v>0</v>
      </c>
      <c r="AG224" s="63">
        <f t="shared" si="68"/>
        <v>0</v>
      </c>
      <c r="AH224" s="63">
        <f t="shared" si="69"/>
        <v>0</v>
      </c>
      <c r="AI224" s="63"/>
      <c r="AJ224" s="63"/>
      <c r="AK224" s="63"/>
      <c r="AL224" s="63"/>
      <c r="AM224" s="63"/>
      <c r="AN224" s="63"/>
      <c r="AO224" s="63"/>
    </row>
    <row r="225" spans="1:41" ht="11.25" customHeight="1" thickBot="1">
      <c r="A225" s="396"/>
      <c r="B225" s="394"/>
      <c r="C225" s="254" t="s">
        <v>31</v>
      </c>
      <c r="D225" s="255"/>
      <c r="E225" s="256"/>
      <c r="F225" s="256"/>
      <c r="G225" s="256"/>
      <c r="H225" s="257"/>
      <c r="I225" s="258"/>
      <c r="J225" s="259"/>
      <c r="K225" s="260"/>
      <c r="L225" s="259"/>
      <c r="M225" s="257"/>
      <c r="N225" s="261"/>
      <c r="O225" s="259"/>
      <c r="P225" s="259"/>
      <c r="Q225" s="259"/>
      <c r="R225" s="257"/>
      <c r="S225" s="261"/>
      <c r="T225" s="259"/>
      <c r="U225" s="259"/>
      <c r="V225" s="259"/>
      <c r="W225" s="257"/>
      <c r="X225" s="261"/>
      <c r="Y225" s="261"/>
      <c r="Z225" s="261"/>
      <c r="AA225" s="259"/>
      <c r="AB225" s="262"/>
      <c r="AC225" s="314"/>
      <c r="AD225" s="63">
        <f t="shared" si="65"/>
        <v>0</v>
      </c>
      <c r="AE225" s="63">
        <f t="shared" si="66"/>
        <v>0</v>
      </c>
      <c r="AF225" s="63">
        <f t="shared" si="67"/>
        <v>0</v>
      </c>
      <c r="AG225" s="63">
        <f t="shared" si="68"/>
        <v>0</v>
      </c>
      <c r="AH225" s="63">
        <f t="shared" si="69"/>
        <v>0</v>
      </c>
      <c r="AI225" s="63"/>
      <c r="AJ225" s="63"/>
      <c r="AK225" s="63"/>
      <c r="AL225" s="63"/>
      <c r="AM225" s="63"/>
      <c r="AN225" s="63"/>
      <c r="AO225" s="63"/>
    </row>
    <row r="226" spans="1:41" ht="11.25" customHeight="1">
      <c r="A226" s="396"/>
      <c r="B226" s="398" t="s">
        <v>22</v>
      </c>
      <c r="C226" s="263" t="s">
        <v>0</v>
      </c>
      <c r="D226" s="279"/>
      <c r="E226" s="264"/>
      <c r="F226" s="264"/>
      <c r="G226" s="264"/>
      <c r="H226" s="238"/>
      <c r="I226" s="265"/>
      <c r="J226" s="266"/>
      <c r="K226" s="267"/>
      <c r="L226" s="266"/>
      <c r="M226" s="268"/>
      <c r="N226" s="269"/>
      <c r="O226" s="266"/>
      <c r="P226" s="266"/>
      <c r="Q226" s="266"/>
      <c r="R226" s="268"/>
      <c r="S226" s="269"/>
      <c r="T226" s="266"/>
      <c r="U226" s="266"/>
      <c r="V226" s="266"/>
      <c r="W226" s="268"/>
      <c r="X226" s="269"/>
      <c r="Y226" s="269"/>
      <c r="Z226" s="269"/>
      <c r="AA226" s="266"/>
      <c r="AB226" s="270"/>
      <c r="AC226" s="314">
        <f>SUM(AD226:AH229)</f>
        <v>0</v>
      </c>
      <c r="AD226" s="63">
        <f t="shared" si="65"/>
        <v>0</v>
      </c>
      <c r="AE226" s="63">
        <f t="shared" si="66"/>
        <v>0</v>
      </c>
      <c r="AF226" s="63">
        <f t="shared" si="67"/>
        <v>0</v>
      </c>
      <c r="AG226" s="63">
        <f t="shared" si="68"/>
        <v>0</v>
      </c>
      <c r="AH226" s="63">
        <f t="shared" si="69"/>
        <v>0</v>
      </c>
      <c r="AI226" s="63"/>
      <c r="AJ226" s="63"/>
      <c r="AK226" s="63"/>
      <c r="AL226" s="63"/>
      <c r="AM226" s="63"/>
      <c r="AN226" s="63"/>
      <c r="AO226" s="63"/>
    </row>
    <row r="227" spans="1:41" ht="11.25" customHeight="1">
      <c r="A227" s="396"/>
      <c r="B227" s="393"/>
      <c r="C227" s="245" t="s">
        <v>1</v>
      </c>
      <c r="D227" s="246"/>
      <c r="E227" s="247"/>
      <c r="F227" s="247"/>
      <c r="G227" s="247"/>
      <c r="H227" s="248"/>
      <c r="I227" s="249"/>
      <c r="J227" s="250"/>
      <c r="K227" s="251"/>
      <c r="L227" s="250"/>
      <c r="M227" s="248"/>
      <c r="N227" s="252"/>
      <c r="O227" s="250"/>
      <c r="P227" s="250"/>
      <c r="Q227" s="250"/>
      <c r="R227" s="248"/>
      <c r="S227" s="252"/>
      <c r="T227" s="250"/>
      <c r="U227" s="250"/>
      <c r="V227" s="250"/>
      <c r="W227" s="248"/>
      <c r="X227" s="252"/>
      <c r="Y227" s="252"/>
      <c r="Z227" s="252"/>
      <c r="AA227" s="250"/>
      <c r="AB227" s="253"/>
      <c r="AC227" s="314"/>
      <c r="AD227" s="63">
        <f t="shared" si="65"/>
        <v>0</v>
      </c>
      <c r="AE227" s="63">
        <f t="shared" si="66"/>
        <v>0</v>
      </c>
      <c r="AF227" s="63">
        <f t="shared" si="67"/>
        <v>0</v>
      </c>
      <c r="AG227" s="63">
        <f t="shared" si="68"/>
        <v>0</v>
      </c>
      <c r="AH227" s="63">
        <f t="shared" si="69"/>
        <v>0</v>
      </c>
      <c r="AI227" s="63"/>
      <c r="AJ227" s="63"/>
      <c r="AK227" s="63"/>
      <c r="AL227" s="63"/>
      <c r="AM227" s="63"/>
      <c r="AN227" s="63"/>
      <c r="AO227" s="63"/>
    </row>
    <row r="228" spans="1:41" ht="11.25" customHeight="1">
      <c r="A228" s="396"/>
      <c r="B228" s="393"/>
      <c r="C228" s="245" t="s">
        <v>2</v>
      </c>
      <c r="D228" s="246"/>
      <c r="E228" s="247"/>
      <c r="F228" s="247"/>
      <c r="G228" s="247"/>
      <c r="H228" s="248"/>
      <c r="I228" s="249"/>
      <c r="J228" s="250"/>
      <c r="K228" s="251"/>
      <c r="L228" s="250"/>
      <c r="M228" s="248"/>
      <c r="N228" s="252"/>
      <c r="O228" s="250"/>
      <c r="P228" s="250"/>
      <c r="Q228" s="250"/>
      <c r="R228" s="248"/>
      <c r="S228" s="252"/>
      <c r="T228" s="250"/>
      <c r="U228" s="250"/>
      <c r="V228" s="250"/>
      <c r="W228" s="248"/>
      <c r="X228" s="252"/>
      <c r="Y228" s="252"/>
      <c r="Z228" s="252"/>
      <c r="AA228" s="250"/>
      <c r="AB228" s="253"/>
      <c r="AC228" s="314"/>
      <c r="AD228" s="63">
        <f t="shared" si="65"/>
        <v>0</v>
      </c>
      <c r="AE228" s="63">
        <f t="shared" si="66"/>
        <v>0</v>
      </c>
      <c r="AF228" s="63">
        <f t="shared" si="67"/>
        <v>0</v>
      </c>
      <c r="AG228" s="63">
        <f t="shared" si="68"/>
        <v>0</v>
      </c>
      <c r="AH228" s="63">
        <f t="shared" si="69"/>
        <v>0</v>
      </c>
      <c r="AI228" s="63"/>
      <c r="AJ228" s="63"/>
      <c r="AK228" s="63"/>
      <c r="AL228" s="63"/>
      <c r="AM228" s="63"/>
      <c r="AN228" s="63"/>
      <c r="AO228" s="63"/>
    </row>
    <row r="229" spans="1:41" ht="11.25" customHeight="1" thickBot="1">
      <c r="A229" s="397"/>
      <c r="B229" s="394"/>
      <c r="C229" s="254" t="s">
        <v>31</v>
      </c>
      <c r="D229" s="255"/>
      <c r="E229" s="256"/>
      <c r="F229" s="256"/>
      <c r="G229" s="256"/>
      <c r="H229" s="257"/>
      <c r="I229" s="258"/>
      <c r="J229" s="259"/>
      <c r="K229" s="260"/>
      <c r="L229" s="259"/>
      <c r="M229" s="257"/>
      <c r="N229" s="261"/>
      <c r="O229" s="259"/>
      <c r="P229" s="259"/>
      <c r="Q229" s="259"/>
      <c r="R229" s="257"/>
      <c r="S229" s="261"/>
      <c r="T229" s="259"/>
      <c r="U229" s="259"/>
      <c r="V229" s="259"/>
      <c r="W229" s="257"/>
      <c r="X229" s="261"/>
      <c r="Y229" s="261"/>
      <c r="Z229" s="261"/>
      <c r="AA229" s="259"/>
      <c r="AB229" s="262"/>
      <c r="AC229" s="314"/>
      <c r="AD229" s="63">
        <f t="shared" si="65"/>
        <v>0</v>
      </c>
      <c r="AE229" s="63">
        <f t="shared" si="66"/>
        <v>0</v>
      </c>
      <c r="AF229" s="63">
        <f t="shared" si="67"/>
        <v>0</v>
      </c>
      <c r="AG229" s="63">
        <f t="shared" si="68"/>
        <v>0</v>
      </c>
      <c r="AH229" s="63">
        <f t="shared" si="69"/>
        <v>0</v>
      </c>
      <c r="AI229" s="63"/>
      <c r="AJ229" s="63"/>
      <c r="AK229" s="63"/>
      <c r="AL229" s="63"/>
      <c r="AM229" s="63"/>
      <c r="AN229" s="63"/>
      <c r="AO229" s="63"/>
    </row>
    <row r="230" spans="1:41" ht="11.25" customHeight="1">
      <c r="A230" s="304"/>
      <c r="B230" s="407" t="s">
        <v>110</v>
      </c>
      <c r="C230" s="263" t="s">
        <v>0</v>
      </c>
      <c r="D230" s="281"/>
      <c r="E230" s="282"/>
      <c r="F230" s="282"/>
      <c r="G230" s="282"/>
      <c r="H230" s="283"/>
      <c r="I230" s="284"/>
      <c r="J230" s="285"/>
      <c r="K230" s="285"/>
      <c r="L230" s="285"/>
      <c r="M230" s="286"/>
      <c r="N230" s="287"/>
      <c r="O230" s="285"/>
      <c r="P230" s="285"/>
      <c r="Q230" s="285"/>
      <c r="R230" s="283"/>
      <c r="S230" s="284"/>
      <c r="T230" s="285"/>
      <c r="U230" s="285"/>
      <c r="V230" s="285"/>
      <c r="W230" s="286"/>
      <c r="X230" s="287"/>
      <c r="Y230" s="285"/>
      <c r="Z230" s="285"/>
      <c r="AA230" s="285"/>
      <c r="AB230" s="288"/>
      <c r="AC230" s="227">
        <f>AC218+AC226</f>
        <v>0</v>
      </c>
      <c r="AD230" s="63">
        <f>SUM(D230:H230)</f>
        <v>0</v>
      </c>
      <c r="AE230" s="63">
        <f>SUM(I230:M230)</f>
        <v>0</v>
      </c>
      <c r="AF230" s="63">
        <f>SUM(N230:R230)</f>
        <v>0</v>
      </c>
      <c r="AG230" s="63">
        <f>SUM(S230:W230)</f>
        <v>0</v>
      </c>
      <c r="AH230" s="63">
        <f>SUM(X230:AB230)</f>
        <v>0</v>
      </c>
      <c r="AI230" s="63"/>
      <c r="AJ230" s="63"/>
      <c r="AK230" s="63"/>
      <c r="AL230" s="63"/>
      <c r="AM230" s="63"/>
      <c r="AN230" s="63"/>
      <c r="AO230" s="63"/>
    </row>
    <row r="231" spans="1:41" ht="11.25" customHeight="1" thickBot="1">
      <c r="A231" s="289"/>
      <c r="B231" s="408"/>
      <c r="C231" s="254" t="s">
        <v>31</v>
      </c>
      <c r="D231" s="290"/>
      <c r="E231" s="291"/>
      <c r="F231" s="291"/>
      <c r="G231" s="291"/>
      <c r="H231" s="292"/>
      <c r="I231" s="293"/>
      <c r="J231" s="294"/>
      <c r="K231" s="294"/>
      <c r="L231" s="294"/>
      <c r="M231" s="295"/>
      <c r="N231" s="296"/>
      <c r="O231" s="294"/>
      <c r="P231" s="294"/>
      <c r="Q231" s="294"/>
      <c r="R231" s="292"/>
      <c r="S231" s="293"/>
      <c r="T231" s="294"/>
      <c r="U231" s="294"/>
      <c r="V231" s="294"/>
      <c r="W231" s="295"/>
      <c r="X231" s="296"/>
      <c r="Y231" s="294"/>
      <c r="Z231" s="294"/>
      <c r="AA231" s="294"/>
      <c r="AB231" s="297"/>
      <c r="AC231" s="227">
        <f>AC214+AC218+AC222+AC226</f>
        <v>0</v>
      </c>
      <c r="AD231" s="63">
        <f>SUM(D231:H231)</f>
        <v>0</v>
      </c>
      <c r="AE231" s="63">
        <f>SUM(I231:M231)</f>
        <v>0</v>
      </c>
      <c r="AF231" s="63">
        <f>SUM(N231:R231)</f>
        <v>0</v>
      </c>
      <c r="AG231" s="63">
        <f>SUM(S231:W231)</f>
        <v>0</v>
      </c>
      <c r="AH231" s="63">
        <f>SUM(X231:AB231)</f>
        <v>0</v>
      </c>
      <c r="AI231" s="63"/>
      <c r="AJ231" s="63"/>
      <c r="AK231" s="63"/>
      <c r="AL231" s="63"/>
      <c r="AM231" s="63"/>
      <c r="AN231" s="63"/>
      <c r="AO231" s="63"/>
    </row>
  </sheetData>
  <sheetProtection password="F4DA" sheet="1" objects="1" scenarios="1"/>
  <protectedRanges>
    <protectedRange sqref="D5:AB231" name="Intervallo1"/>
  </protectedRanges>
  <mergeCells count="91">
    <mergeCell ref="B192:B193"/>
    <mergeCell ref="B211:B212"/>
    <mergeCell ref="B230:B231"/>
    <mergeCell ref="B116:B117"/>
    <mergeCell ref="B97:B98"/>
    <mergeCell ref="B135:B136"/>
    <mergeCell ref="B154:B155"/>
    <mergeCell ref="B173:B174"/>
    <mergeCell ref="B21:B22"/>
    <mergeCell ref="B40:B41"/>
    <mergeCell ref="B59:B60"/>
    <mergeCell ref="B78:B79"/>
    <mergeCell ref="AD3:AH3"/>
    <mergeCell ref="AJ3:AO3"/>
    <mergeCell ref="D3:H4"/>
    <mergeCell ref="I3:M4"/>
    <mergeCell ref="N3:R4"/>
    <mergeCell ref="S3:W4"/>
    <mergeCell ref="X3:AB4"/>
    <mergeCell ref="B13:B16"/>
    <mergeCell ref="B17:B20"/>
    <mergeCell ref="A5:A7"/>
    <mergeCell ref="A8:A20"/>
    <mergeCell ref="B5:B8"/>
    <mergeCell ref="B9:B12"/>
    <mergeCell ref="A24:A26"/>
    <mergeCell ref="B24:B27"/>
    <mergeCell ref="A27:A39"/>
    <mergeCell ref="B28:B31"/>
    <mergeCell ref="B32:B35"/>
    <mergeCell ref="B36:B39"/>
    <mergeCell ref="A43:A45"/>
    <mergeCell ref="B43:B46"/>
    <mergeCell ref="A46:A58"/>
    <mergeCell ref="B47:B50"/>
    <mergeCell ref="B51:B54"/>
    <mergeCell ref="B55:B58"/>
    <mergeCell ref="A62:A64"/>
    <mergeCell ref="B62:B65"/>
    <mergeCell ref="A65:A77"/>
    <mergeCell ref="B66:B69"/>
    <mergeCell ref="B70:B73"/>
    <mergeCell ref="B74:B77"/>
    <mergeCell ref="A81:A83"/>
    <mergeCell ref="B81:B84"/>
    <mergeCell ref="A84:A96"/>
    <mergeCell ref="B85:B88"/>
    <mergeCell ref="B89:B92"/>
    <mergeCell ref="B93:B96"/>
    <mergeCell ref="A100:A102"/>
    <mergeCell ref="B100:B103"/>
    <mergeCell ref="A103:A115"/>
    <mergeCell ref="B104:B107"/>
    <mergeCell ref="B108:B111"/>
    <mergeCell ref="B112:B115"/>
    <mergeCell ref="A119:A121"/>
    <mergeCell ref="B119:B122"/>
    <mergeCell ref="A122:A134"/>
    <mergeCell ref="B123:B126"/>
    <mergeCell ref="B127:B130"/>
    <mergeCell ref="B131:B134"/>
    <mergeCell ref="A138:A140"/>
    <mergeCell ref="B138:B141"/>
    <mergeCell ref="A141:A153"/>
    <mergeCell ref="B142:B145"/>
    <mergeCell ref="B146:B149"/>
    <mergeCell ref="B150:B153"/>
    <mergeCell ref="A157:A159"/>
    <mergeCell ref="B157:B160"/>
    <mergeCell ref="A160:A172"/>
    <mergeCell ref="B161:B164"/>
    <mergeCell ref="B165:B168"/>
    <mergeCell ref="B169:B172"/>
    <mergeCell ref="A176:A178"/>
    <mergeCell ref="B176:B179"/>
    <mergeCell ref="A179:A191"/>
    <mergeCell ref="B180:B183"/>
    <mergeCell ref="B184:B187"/>
    <mergeCell ref="B188:B191"/>
    <mergeCell ref="A195:A197"/>
    <mergeCell ref="B195:B198"/>
    <mergeCell ref="A198:A210"/>
    <mergeCell ref="B199:B202"/>
    <mergeCell ref="B203:B206"/>
    <mergeCell ref="B207:B210"/>
    <mergeCell ref="A214:A216"/>
    <mergeCell ref="B214:B217"/>
    <mergeCell ref="A217:A229"/>
    <mergeCell ref="B218:B221"/>
    <mergeCell ref="B222:B225"/>
    <mergeCell ref="B226:B229"/>
  </mergeCells>
  <printOptions/>
  <pageMargins left="0.75" right="0.75" top="1.18" bottom="1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tabColor indexed="33"/>
  </sheetPr>
  <dimension ref="A1:AO231"/>
  <sheetViews>
    <sheetView workbookViewId="0" topLeftCell="A1">
      <selection activeCell="D13" sqref="D13:D14"/>
    </sheetView>
  </sheetViews>
  <sheetFormatPr defaultColWidth="9.140625" defaultRowHeight="11.25" customHeight="1"/>
  <cols>
    <col min="1" max="1" width="5.8515625" style="338" bestFit="1" customWidth="1"/>
    <col min="2" max="2" width="2.57421875" style="338" bestFit="1" customWidth="1"/>
    <col min="3" max="3" width="2.7109375" style="338" bestFit="1" customWidth="1"/>
    <col min="4" max="28" width="2.7109375" style="338" customWidth="1"/>
    <col min="29" max="29" width="5.7109375" style="337" customWidth="1"/>
    <col min="30" max="34" width="2.7109375" style="233" customWidth="1"/>
    <col min="35" max="35" width="5.7109375" style="244" customWidth="1"/>
    <col min="36" max="40" width="2.7109375" style="233" customWidth="1"/>
    <col min="41" max="41" width="13.57421875" style="233" bestFit="1" customWidth="1"/>
    <col min="42" max="16384" width="9.140625" style="338" customWidth="1"/>
  </cols>
  <sheetData>
    <row r="1" spans="1:41" ht="11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359"/>
      <c r="AD1" s="63"/>
      <c r="AE1" s="63"/>
      <c r="AF1" s="63"/>
      <c r="AG1" s="63"/>
      <c r="AH1" s="63"/>
      <c r="AI1" s="315"/>
      <c r="AJ1" s="63"/>
      <c r="AK1" s="63"/>
      <c r="AL1" s="63"/>
      <c r="AM1" s="63"/>
      <c r="AN1" s="63"/>
      <c r="AO1" s="63"/>
    </row>
    <row r="2" spans="1:41" ht="11.25" customHeight="1" thickBot="1">
      <c r="A2" s="80" t="s">
        <v>73</v>
      </c>
      <c r="B2" s="5"/>
      <c r="C2" s="335"/>
      <c r="D2" s="5"/>
      <c r="E2" s="5">
        <f>'Dati A'!G2</f>
        <v>13</v>
      </c>
      <c r="F2" s="336" t="s">
        <v>1</v>
      </c>
      <c r="G2" s="5">
        <f>'Dati A'!E2</f>
        <v>25</v>
      </c>
      <c r="H2" s="5"/>
      <c r="I2" s="5"/>
      <c r="J2" s="5">
        <f>'Dati A'!L2</f>
        <v>18</v>
      </c>
      <c r="K2" s="336" t="s">
        <v>1</v>
      </c>
      <c r="L2" s="5">
        <f>'Dati A'!J2</f>
        <v>25</v>
      </c>
      <c r="M2" s="5"/>
      <c r="N2" s="5"/>
      <c r="O2" s="5">
        <f>'Dati A'!Q2</f>
        <v>8</v>
      </c>
      <c r="P2" s="336" t="s">
        <v>1</v>
      </c>
      <c r="Q2" s="5">
        <f>'Dati A'!O2</f>
        <v>25</v>
      </c>
      <c r="R2" s="5"/>
      <c r="S2" s="5"/>
      <c r="T2" s="5">
        <f>'Dati A'!V2</f>
        <v>0</v>
      </c>
      <c r="U2" s="336" t="s">
        <v>1</v>
      </c>
      <c r="V2" s="5">
        <f>'Dati A'!T2</f>
        <v>0</v>
      </c>
      <c r="W2" s="5"/>
      <c r="X2" s="5"/>
      <c r="Y2" s="5">
        <f>'Dati A'!AA2</f>
        <v>0</v>
      </c>
      <c r="Z2" s="336" t="s">
        <v>1</v>
      </c>
      <c r="AA2" s="5">
        <f>'Dati A'!Y2</f>
        <v>0</v>
      </c>
      <c r="AB2" s="5"/>
      <c r="AC2" s="359"/>
      <c r="AD2" s="63"/>
      <c r="AE2" s="63"/>
      <c r="AF2" s="63"/>
      <c r="AG2" s="63"/>
      <c r="AH2" s="63"/>
      <c r="AI2" s="315"/>
      <c r="AJ2" s="63"/>
      <c r="AK2" s="63"/>
      <c r="AL2" s="63"/>
      <c r="AM2" s="63"/>
      <c r="AN2" s="63"/>
      <c r="AO2" s="63"/>
    </row>
    <row r="3" spans="1:41" ht="11.25" customHeight="1" thickBot="1">
      <c r="A3" s="6"/>
      <c r="B3" s="6"/>
      <c r="C3" s="6"/>
      <c r="D3" s="405" t="s">
        <v>44</v>
      </c>
      <c r="E3" s="405"/>
      <c r="F3" s="405"/>
      <c r="G3" s="405"/>
      <c r="H3" s="405"/>
      <c r="I3" s="405" t="s">
        <v>45</v>
      </c>
      <c r="J3" s="405"/>
      <c r="K3" s="405"/>
      <c r="L3" s="405"/>
      <c r="M3" s="405"/>
      <c r="N3" s="405" t="s">
        <v>46</v>
      </c>
      <c r="O3" s="405"/>
      <c r="P3" s="405"/>
      <c r="Q3" s="405"/>
      <c r="R3" s="405"/>
      <c r="S3" s="405" t="s">
        <v>48</v>
      </c>
      <c r="T3" s="405"/>
      <c r="U3" s="405"/>
      <c r="V3" s="405"/>
      <c r="W3" s="405"/>
      <c r="X3" s="405" t="s">
        <v>47</v>
      </c>
      <c r="Y3" s="405"/>
      <c r="Z3" s="405"/>
      <c r="AA3" s="405"/>
      <c r="AB3" s="405"/>
      <c r="AC3" s="359"/>
      <c r="AD3" s="401" t="s">
        <v>49</v>
      </c>
      <c r="AE3" s="401"/>
      <c r="AF3" s="401"/>
      <c r="AG3" s="401"/>
      <c r="AH3" s="401"/>
      <c r="AI3" s="315"/>
      <c r="AJ3" s="402" t="s">
        <v>71</v>
      </c>
      <c r="AK3" s="403"/>
      <c r="AL3" s="403"/>
      <c r="AM3" s="403"/>
      <c r="AN3" s="403"/>
      <c r="AO3" s="404"/>
    </row>
    <row r="4" spans="1:41" ht="11.25" customHeight="1" thickBot="1">
      <c r="A4" s="6"/>
      <c r="B4" s="6"/>
      <c r="C4" s="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359"/>
      <c r="AD4" s="5" t="s">
        <v>50</v>
      </c>
      <c r="AE4" s="5" t="s">
        <v>51</v>
      </c>
      <c r="AF4" s="5" t="s">
        <v>52</v>
      </c>
      <c r="AG4" s="5" t="s">
        <v>53</v>
      </c>
      <c r="AH4" s="5" t="s">
        <v>54</v>
      </c>
      <c r="AI4" s="315"/>
      <c r="AJ4" s="310" t="s">
        <v>50</v>
      </c>
      <c r="AK4" s="311" t="s">
        <v>51</v>
      </c>
      <c r="AL4" s="311" t="s">
        <v>52</v>
      </c>
      <c r="AM4" s="311" t="s">
        <v>53</v>
      </c>
      <c r="AN4" s="312" t="s">
        <v>54</v>
      </c>
      <c r="AO4" s="313" t="s">
        <v>72</v>
      </c>
    </row>
    <row r="5" spans="1:41" ht="11.25" customHeight="1">
      <c r="A5" s="389">
        <f>'Dati part'!B18</f>
        <v>1</v>
      </c>
      <c r="B5" s="392" t="s">
        <v>3</v>
      </c>
      <c r="C5" s="235" t="s">
        <v>0</v>
      </c>
      <c r="D5" s="236"/>
      <c r="E5" s="237"/>
      <c r="F5" s="237"/>
      <c r="G5" s="237"/>
      <c r="H5" s="339"/>
      <c r="I5" s="340"/>
      <c r="J5" s="341"/>
      <c r="K5" s="237"/>
      <c r="L5" s="237"/>
      <c r="M5" s="339"/>
      <c r="N5" s="236"/>
      <c r="O5" s="237"/>
      <c r="P5" s="237"/>
      <c r="Q5" s="237"/>
      <c r="R5" s="339"/>
      <c r="S5" s="236"/>
      <c r="T5" s="237"/>
      <c r="U5" s="237"/>
      <c r="V5" s="237"/>
      <c r="W5" s="339"/>
      <c r="X5" s="236"/>
      <c r="Y5" s="236"/>
      <c r="Z5" s="236"/>
      <c r="AA5" s="237"/>
      <c r="AB5" s="342"/>
      <c r="AC5" s="359">
        <f>SUM(AD5:AH8)</f>
        <v>0</v>
      </c>
      <c r="AD5" s="63">
        <f aca="true" t="shared" si="0" ref="AD5:AD20">SUM(D5:H5)</f>
        <v>0</v>
      </c>
      <c r="AE5" s="63">
        <f aca="true" t="shared" si="1" ref="AE5:AE20">SUM(I5:M5)</f>
        <v>0</v>
      </c>
      <c r="AF5" s="63">
        <f aca="true" t="shared" si="2" ref="AF5:AF20">SUM(N5:R5)</f>
        <v>0</v>
      </c>
      <c r="AG5" s="63">
        <f aca="true" t="shared" si="3" ref="AG5:AG20">SUM(S5:W5)</f>
        <v>0</v>
      </c>
      <c r="AH5" s="63">
        <f aca="true" t="shared" si="4" ref="AH5:AH20">SUM(X5:AB5)</f>
        <v>0</v>
      </c>
      <c r="AI5" s="315">
        <f>SUM(AJ5:AN8)</f>
        <v>0</v>
      </c>
      <c r="AJ5" s="316">
        <f aca="true" t="shared" si="5" ref="AJ5:AJ22">SUM(AD5,AD24,AD43,AD62,AD81,AD100,AD119,AD138,AD157,AD176,AD195,AD214)</f>
        <v>0</v>
      </c>
      <c r="AK5" s="317">
        <f aca="true" t="shared" si="6" ref="AK5:AK22">SUM(AE5,AE24,AE43,AE62,AE81,AE100,AE119,AE138,AE157,AE176,AE195,AE214)</f>
        <v>0</v>
      </c>
      <c r="AL5" s="317">
        <f aca="true" t="shared" si="7" ref="AL5:AL22">SUM(AF5,AF24,AF43,AF62,AF81,AF100,AF119,AF138,AF157,AF176,AF195,AF214)</f>
        <v>0</v>
      </c>
      <c r="AM5" s="317">
        <f aca="true" t="shared" si="8" ref="AM5:AM22">SUM(AG5,AG24,AG43,AG62,AG81,AG100,AG119,AG138,AG157,AG176,AG195,AG214)</f>
        <v>0</v>
      </c>
      <c r="AN5" s="318">
        <f aca="true" t="shared" si="9" ref="AN5:AN22">SUM(AH5,AH24,AH43,AH62,AH81,AH100,AH119,AH138,AH157,AH176,AH195,AH214)</f>
        <v>0</v>
      </c>
      <c r="AO5" s="319" t="s">
        <v>55</v>
      </c>
    </row>
    <row r="6" spans="1:41" ht="11.25" customHeight="1">
      <c r="A6" s="390"/>
      <c r="B6" s="393"/>
      <c r="C6" s="245" t="s">
        <v>1</v>
      </c>
      <c r="D6" s="246"/>
      <c r="E6" s="247"/>
      <c r="F6" s="247"/>
      <c r="G6" s="247"/>
      <c r="H6" s="343"/>
      <c r="I6" s="344"/>
      <c r="J6" s="345"/>
      <c r="K6" s="247"/>
      <c r="L6" s="247"/>
      <c r="M6" s="343"/>
      <c r="N6" s="246"/>
      <c r="O6" s="247"/>
      <c r="P6" s="247"/>
      <c r="Q6" s="247"/>
      <c r="R6" s="343"/>
      <c r="S6" s="246"/>
      <c r="T6" s="247"/>
      <c r="U6" s="247"/>
      <c r="V6" s="247"/>
      <c r="W6" s="343"/>
      <c r="X6" s="246"/>
      <c r="Y6" s="246"/>
      <c r="Z6" s="246"/>
      <c r="AA6" s="247"/>
      <c r="AB6" s="346"/>
      <c r="AC6" s="359"/>
      <c r="AD6" s="63">
        <f t="shared" si="0"/>
        <v>0</v>
      </c>
      <c r="AE6" s="63">
        <f t="shared" si="1"/>
        <v>0</v>
      </c>
      <c r="AF6" s="63">
        <f t="shared" si="2"/>
        <v>0</v>
      </c>
      <c r="AG6" s="63">
        <f t="shared" si="3"/>
        <v>0</v>
      </c>
      <c r="AH6" s="63">
        <f t="shared" si="4"/>
        <v>0</v>
      </c>
      <c r="AI6" s="315"/>
      <c r="AJ6" s="320">
        <f t="shared" si="5"/>
        <v>0</v>
      </c>
      <c r="AK6" s="321">
        <f t="shared" si="6"/>
        <v>0</v>
      </c>
      <c r="AL6" s="321">
        <f t="shared" si="7"/>
        <v>0</v>
      </c>
      <c r="AM6" s="321">
        <f t="shared" si="8"/>
        <v>0</v>
      </c>
      <c r="AN6" s="322">
        <f t="shared" si="9"/>
        <v>0</v>
      </c>
      <c r="AO6" s="319" t="s">
        <v>56</v>
      </c>
    </row>
    <row r="7" spans="1:41" ht="11.25" customHeight="1">
      <c r="A7" s="391"/>
      <c r="B7" s="393"/>
      <c r="C7" s="245" t="s">
        <v>2</v>
      </c>
      <c r="D7" s="246"/>
      <c r="E7" s="247"/>
      <c r="F7" s="247"/>
      <c r="G7" s="247"/>
      <c r="H7" s="343"/>
      <c r="I7" s="344"/>
      <c r="J7" s="345"/>
      <c r="K7" s="247"/>
      <c r="L7" s="247"/>
      <c r="M7" s="343"/>
      <c r="N7" s="246"/>
      <c r="O7" s="247"/>
      <c r="P7" s="247"/>
      <c r="Q7" s="247"/>
      <c r="R7" s="343"/>
      <c r="S7" s="246"/>
      <c r="T7" s="247"/>
      <c r="U7" s="247"/>
      <c r="V7" s="247"/>
      <c r="W7" s="343"/>
      <c r="X7" s="246"/>
      <c r="Y7" s="246"/>
      <c r="Z7" s="246"/>
      <c r="AA7" s="247"/>
      <c r="AB7" s="346"/>
      <c r="AC7" s="359"/>
      <c r="AD7" s="63">
        <f t="shared" si="0"/>
        <v>0</v>
      </c>
      <c r="AE7" s="63">
        <f t="shared" si="1"/>
        <v>0</v>
      </c>
      <c r="AF7" s="63">
        <f t="shared" si="2"/>
        <v>0</v>
      </c>
      <c r="AG7" s="63">
        <f t="shared" si="3"/>
        <v>0</v>
      </c>
      <c r="AH7" s="63">
        <f t="shared" si="4"/>
        <v>0</v>
      </c>
      <c r="AI7" s="315"/>
      <c r="AJ7" s="316">
        <f t="shared" si="5"/>
        <v>0</v>
      </c>
      <c r="AK7" s="317">
        <f t="shared" si="6"/>
        <v>0</v>
      </c>
      <c r="AL7" s="317">
        <f t="shared" si="7"/>
        <v>0</v>
      </c>
      <c r="AM7" s="317">
        <f t="shared" si="8"/>
        <v>0</v>
      </c>
      <c r="AN7" s="318">
        <f t="shared" si="9"/>
        <v>0</v>
      </c>
      <c r="AO7" s="319" t="s">
        <v>57</v>
      </c>
    </row>
    <row r="8" spans="1:41" ht="11.25" customHeight="1" thickBot="1">
      <c r="A8" s="395" t="str">
        <f>'Dati part'!C18</f>
        <v>NOME E COGNOME</v>
      </c>
      <c r="B8" s="394"/>
      <c r="C8" s="254" t="s">
        <v>31</v>
      </c>
      <c r="D8" s="255"/>
      <c r="E8" s="256"/>
      <c r="F8" s="256"/>
      <c r="G8" s="256"/>
      <c r="H8" s="347"/>
      <c r="I8" s="348"/>
      <c r="J8" s="349"/>
      <c r="K8" s="256"/>
      <c r="L8" s="256"/>
      <c r="M8" s="347"/>
      <c r="N8" s="255"/>
      <c r="O8" s="256"/>
      <c r="P8" s="256"/>
      <c r="Q8" s="256"/>
      <c r="R8" s="347"/>
      <c r="S8" s="255"/>
      <c r="T8" s="256"/>
      <c r="U8" s="256"/>
      <c r="V8" s="256"/>
      <c r="W8" s="347"/>
      <c r="X8" s="255"/>
      <c r="Y8" s="255"/>
      <c r="Z8" s="255"/>
      <c r="AA8" s="256"/>
      <c r="AB8" s="350"/>
      <c r="AC8" s="359"/>
      <c r="AD8" s="63">
        <f t="shared" si="0"/>
        <v>0</v>
      </c>
      <c r="AE8" s="63">
        <f t="shared" si="1"/>
        <v>0</v>
      </c>
      <c r="AF8" s="63">
        <f t="shared" si="2"/>
        <v>0</v>
      </c>
      <c r="AG8" s="63">
        <f t="shared" si="3"/>
        <v>0</v>
      </c>
      <c r="AH8" s="63">
        <f t="shared" si="4"/>
        <v>0</v>
      </c>
      <c r="AI8" s="315"/>
      <c r="AJ8" s="320">
        <f t="shared" si="5"/>
        <v>0</v>
      </c>
      <c r="AK8" s="321">
        <f t="shared" si="6"/>
        <v>0</v>
      </c>
      <c r="AL8" s="321">
        <f t="shared" si="7"/>
        <v>0</v>
      </c>
      <c r="AM8" s="321">
        <f t="shared" si="8"/>
        <v>0</v>
      </c>
      <c r="AN8" s="322">
        <f t="shared" si="9"/>
        <v>0</v>
      </c>
      <c r="AO8" s="319" t="s">
        <v>58</v>
      </c>
    </row>
    <row r="9" spans="1:41" ht="11.25" customHeight="1">
      <c r="A9" s="396"/>
      <c r="B9" s="398" t="s">
        <v>4</v>
      </c>
      <c r="C9" s="263" t="s">
        <v>0</v>
      </c>
      <c r="D9" s="279"/>
      <c r="E9" s="264"/>
      <c r="F9" s="264"/>
      <c r="G9" s="264"/>
      <c r="H9" s="351"/>
      <c r="I9" s="352"/>
      <c r="J9" s="353"/>
      <c r="K9" s="264"/>
      <c r="L9" s="264"/>
      <c r="M9" s="351"/>
      <c r="N9" s="279"/>
      <c r="O9" s="264"/>
      <c r="P9" s="264"/>
      <c r="Q9" s="264"/>
      <c r="R9" s="351"/>
      <c r="S9" s="279"/>
      <c r="T9" s="264"/>
      <c r="U9" s="264"/>
      <c r="V9" s="264"/>
      <c r="W9" s="351"/>
      <c r="X9" s="279"/>
      <c r="Y9" s="279"/>
      <c r="Z9" s="279"/>
      <c r="AA9" s="264"/>
      <c r="AB9" s="354"/>
      <c r="AC9" s="359">
        <f>SUM(AD9:AH12)</f>
        <v>0</v>
      </c>
      <c r="AD9" s="63">
        <f t="shared" si="0"/>
        <v>0</v>
      </c>
      <c r="AE9" s="63">
        <f t="shared" si="1"/>
        <v>0</v>
      </c>
      <c r="AF9" s="63">
        <f t="shared" si="2"/>
        <v>0</v>
      </c>
      <c r="AG9" s="63">
        <f t="shared" si="3"/>
        <v>0</v>
      </c>
      <c r="AH9" s="63">
        <f t="shared" si="4"/>
        <v>0</v>
      </c>
      <c r="AI9" s="315">
        <f>SUM(AJ9:AN12)</f>
        <v>0</v>
      </c>
      <c r="AJ9" s="316">
        <f t="shared" si="5"/>
        <v>0</v>
      </c>
      <c r="AK9" s="317">
        <f t="shared" si="6"/>
        <v>0</v>
      </c>
      <c r="AL9" s="317">
        <f t="shared" si="7"/>
        <v>0</v>
      </c>
      <c r="AM9" s="317">
        <f t="shared" si="8"/>
        <v>0</v>
      </c>
      <c r="AN9" s="318">
        <f t="shared" si="9"/>
        <v>0</v>
      </c>
      <c r="AO9" s="319" t="s">
        <v>59</v>
      </c>
    </row>
    <row r="10" spans="1:41" ht="11.25" customHeight="1">
      <c r="A10" s="396"/>
      <c r="B10" s="393"/>
      <c r="C10" s="245" t="s">
        <v>1</v>
      </c>
      <c r="D10" s="246"/>
      <c r="E10" s="247"/>
      <c r="F10" s="247"/>
      <c r="G10" s="247"/>
      <c r="H10" s="343"/>
      <c r="I10" s="344"/>
      <c r="J10" s="345"/>
      <c r="K10" s="247"/>
      <c r="L10" s="247"/>
      <c r="M10" s="343"/>
      <c r="N10" s="246"/>
      <c r="O10" s="247"/>
      <c r="P10" s="247"/>
      <c r="Q10" s="247"/>
      <c r="R10" s="343"/>
      <c r="S10" s="246"/>
      <c r="T10" s="247"/>
      <c r="U10" s="247"/>
      <c r="V10" s="247"/>
      <c r="W10" s="343"/>
      <c r="X10" s="246"/>
      <c r="Y10" s="246"/>
      <c r="Z10" s="246"/>
      <c r="AA10" s="247"/>
      <c r="AB10" s="346"/>
      <c r="AC10" s="359"/>
      <c r="AD10" s="63">
        <f t="shared" si="0"/>
        <v>0</v>
      </c>
      <c r="AE10" s="63">
        <f t="shared" si="1"/>
        <v>0</v>
      </c>
      <c r="AF10" s="63">
        <f t="shared" si="2"/>
        <v>0</v>
      </c>
      <c r="AG10" s="63">
        <f t="shared" si="3"/>
        <v>0</v>
      </c>
      <c r="AH10" s="63">
        <f t="shared" si="4"/>
        <v>0</v>
      </c>
      <c r="AI10" s="315"/>
      <c r="AJ10" s="320">
        <f t="shared" si="5"/>
        <v>0</v>
      </c>
      <c r="AK10" s="321">
        <f t="shared" si="6"/>
        <v>0</v>
      </c>
      <c r="AL10" s="321">
        <f t="shared" si="7"/>
        <v>0</v>
      </c>
      <c r="AM10" s="321">
        <f t="shared" si="8"/>
        <v>0</v>
      </c>
      <c r="AN10" s="322">
        <f t="shared" si="9"/>
        <v>0</v>
      </c>
      <c r="AO10" s="319" t="s">
        <v>60</v>
      </c>
    </row>
    <row r="11" spans="1:41" ht="11.25" customHeight="1">
      <c r="A11" s="396"/>
      <c r="B11" s="393"/>
      <c r="C11" s="245" t="s">
        <v>2</v>
      </c>
      <c r="D11" s="246"/>
      <c r="E11" s="247"/>
      <c r="F11" s="247"/>
      <c r="G11" s="247"/>
      <c r="H11" s="343"/>
      <c r="I11" s="344"/>
      <c r="J11" s="345"/>
      <c r="K11" s="247"/>
      <c r="L11" s="247"/>
      <c r="M11" s="343"/>
      <c r="N11" s="246"/>
      <c r="O11" s="247"/>
      <c r="P11" s="247"/>
      <c r="Q11" s="247"/>
      <c r="R11" s="343"/>
      <c r="S11" s="246"/>
      <c r="T11" s="247"/>
      <c r="U11" s="247"/>
      <c r="V11" s="247"/>
      <c r="W11" s="343"/>
      <c r="X11" s="246"/>
      <c r="Y11" s="246"/>
      <c r="Z11" s="246"/>
      <c r="AA11" s="247"/>
      <c r="AB11" s="346"/>
      <c r="AC11" s="359"/>
      <c r="AD11" s="63">
        <f t="shared" si="0"/>
        <v>0</v>
      </c>
      <c r="AE11" s="63">
        <f t="shared" si="1"/>
        <v>0</v>
      </c>
      <c r="AF11" s="63">
        <f t="shared" si="2"/>
        <v>0</v>
      </c>
      <c r="AG11" s="63">
        <f t="shared" si="3"/>
        <v>0</v>
      </c>
      <c r="AH11" s="63">
        <f t="shared" si="4"/>
        <v>0</v>
      </c>
      <c r="AI11" s="315"/>
      <c r="AJ11" s="316">
        <f t="shared" si="5"/>
        <v>0</v>
      </c>
      <c r="AK11" s="317">
        <f t="shared" si="6"/>
        <v>0</v>
      </c>
      <c r="AL11" s="317">
        <f t="shared" si="7"/>
        <v>0</v>
      </c>
      <c r="AM11" s="317">
        <f t="shared" si="8"/>
        <v>0</v>
      </c>
      <c r="AN11" s="318">
        <f t="shared" si="9"/>
        <v>0</v>
      </c>
      <c r="AO11" s="319" t="s">
        <v>61</v>
      </c>
    </row>
    <row r="12" spans="1:41" ht="11.25" customHeight="1" thickBot="1">
      <c r="A12" s="396"/>
      <c r="B12" s="399"/>
      <c r="C12" s="271" t="s">
        <v>31</v>
      </c>
      <c r="D12" s="303"/>
      <c r="E12" s="272"/>
      <c r="F12" s="272"/>
      <c r="G12" s="272"/>
      <c r="H12" s="355"/>
      <c r="I12" s="356"/>
      <c r="J12" s="357"/>
      <c r="K12" s="272"/>
      <c r="L12" s="272"/>
      <c r="M12" s="355"/>
      <c r="N12" s="303"/>
      <c r="O12" s="272"/>
      <c r="P12" s="272"/>
      <c r="Q12" s="272"/>
      <c r="R12" s="355"/>
      <c r="S12" s="303"/>
      <c r="T12" s="272"/>
      <c r="U12" s="272"/>
      <c r="V12" s="272"/>
      <c r="W12" s="355"/>
      <c r="X12" s="303"/>
      <c r="Y12" s="303"/>
      <c r="Z12" s="303"/>
      <c r="AA12" s="272"/>
      <c r="AB12" s="358"/>
      <c r="AC12" s="359"/>
      <c r="AD12" s="63">
        <f t="shared" si="0"/>
        <v>0</v>
      </c>
      <c r="AE12" s="63">
        <f t="shared" si="1"/>
        <v>0</v>
      </c>
      <c r="AF12" s="63">
        <f t="shared" si="2"/>
        <v>0</v>
      </c>
      <c r="AG12" s="63">
        <f t="shared" si="3"/>
        <v>0</v>
      </c>
      <c r="AH12" s="63">
        <f t="shared" si="4"/>
        <v>0</v>
      </c>
      <c r="AI12" s="315"/>
      <c r="AJ12" s="320">
        <f t="shared" si="5"/>
        <v>0</v>
      </c>
      <c r="AK12" s="321">
        <f t="shared" si="6"/>
        <v>0</v>
      </c>
      <c r="AL12" s="321">
        <f t="shared" si="7"/>
        <v>0</v>
      </c>
      <c r="AM12" s="321">
        <f t="shared" si="8"/>
        <v>0</v>
      </c>
      <c r="AN12" s="322">
        <f t="shared" si="9"/>
        <v>0</v>
      </c>
      <c r="AO12" s="319" t="s">
        <v>62</v>
      </c>
    </row>
    <row r="13" spans="1:41" ht="11.25" customHeight="1">
      <c r="A13" s="396"/>
      <c r="B13" s="392" t="s">
        <v>5</v>
      </c>
      <c r="C13" s="235" t="s">
        <v>0</v>
      </c>
      <c r="D13" s="236"/>
      <c r="E13" s="237"/>
      <c r="F13" s="237"/>
      <c r="G13" s="237"/>
      <c r="H13" s="339"/>
      <c r="I13" s="340"/>
      <c r="J13" s="341"/>
      <c r="K13" s="237"/>
      <c r="L13" s="237"/>
      <c r="M13" s="339"/>
      <c r="N13" s="236"/>
      <c r="O13" s="237"/>
      <c r="P13" s="237"/>
      <c r="Q13" s="237"/>
      <c r="R13" s="339"/>
      <c r="S13" s="236"/>
      <c r="T13" s="237"/>
      <c r="U13" s="237"/>
      <c r="V13" s="237"/>
      <c r="W13" s="339"/>
      <c r="X13" s="236"/>
      <c r="Y13" s="236"/>
      <c r="Z13" s="236"/>
      <c r="AA13" s="237"/>
      <c r="AB13" s="342"/>
      <c r="AC13" s="359">
        <f>SUM(AD13:AH16)</f>
        <v>0</v>
      </c>
      <c r="AD13" s="63">
        <f t="shared" si="0"/>
        <v>0</v>
      </c>
      <c r="AE13" s="63">
        <f t="shared" si="1"/>
        <v>0</v>
      </c>
      <c r="AF13" s="63">
        <f t="shared" si="2"/>
        <v>0</v>
      </c>
      <c r="AG13" s="63">
        <f t="shared" si="3"/>
        <v>0</v>
      </c>
      <c r="AH13" s="63">
        <f t="shared" si="4"/>
        <v>0</v>
      </c>
      <c r="AI13" s="315">
        <f>SUM(AJ13:AN16)</f>
        <v>0</v>
      </c>
      <c r="AJ13" s="316">
        <f t="shared" si="5"/>
        <v>0</v>
      </c>
      <c r="AK13" s="317">
        <f t="shared" si="6"/>
        <v>0</v>
      </c>
      <c r="AL13" s="317">
        <f t="shared" si="7"/>
        <v>0</v>
      </c>
      <c r="AM13" s="317">
        <f t="shared" si="8"/>
        <v>0</v>
      </c>
      <c r="AN13" s="318">
        <f t="shared" si="9"/>
        <v>0</v>
      </c>
      <c r="AO13" s="319" t="s">
        <v>63</v>
      </c>
    </row>
    <row r="14" spans="1:41" ht="11.25" customHeight="1">
      <c r="A14" s="396"/>
      <c r="B14" s="393"/>
      <c r="C14" s="245" t="s">
        <v>1</v>
      </c>
      <c r="D14" s="246"/>
      <c r="E14" s="247"/>
      <c r="F14" s="247"/>
      <c r="G14" s="247"/>
      <c r="H14" s="343"/>
      <c r="I14" s="344"/>
      <c r="J14" s="345"/>
      <c r="K14" s="247"/>
      <c r="L14" s="247"/>
      <c r="M14" s="343"/>
      <c r="N14" s="246"/>
      <c r="O14" s="247"/>
      <c r="P14" s="247"/>
      <c r="Q14" s="247"/>
      <c r="R14" s="343"/>
      <c r="S14" s="246"/>
      <c r="T14" s="247"/>
      <c r="U14" s="247"/>
      <c r="V14" s="247"/>
      <c r="W14" s="343"/>
      <c r="X14" s="246"/>
      <c r="Y14" s="246"/>
      <c r="Z14" s="246"/>
      <c r="AA14" s="247"/>
      <c r="AB14" s="346"/>
      <c r="AC14" s="359"/>
      <c r="AD14" s="63">
        <f t="shared" si="0"/>
        <v>0</v>
      </c>
      <c r="AE14" s="63">
        <f t="shared" si="1"/>
        <v>0</v>
      </c>
      <c r="AF14" s="63">
        <f t="shared" si="2"/>
        <v>0</v>
      </c>
      <c r="AG14" s="63">
        <f t="shared" si="3"/>
        <v>0</v>
      </c>
      <c r="AH14" s="63">
        <f t="shared" si="4"/>
        <v>0</v>
      </c>
      <c r="AI14" s="315"/>
      <c r="AJ14" s="320">
        <f t="shared" si="5"/>
        <v>0</v>
      </c>
      <c r="AK14" s="321">
        <f t="shared" si="6"/>
        <v>0</v>
      </c>
      <c r="AL14" s="321">
        <f t="shared" si="7"/>
        <v>0</v>
      </c>
      <c r="AM14" s="321">
        <f t="shared" si="8"/>
        <v>0</v>
      </c>
      <c r="AN14" s="322">
        <f t="shared" si="9"/>
        <v>0</v>
      </c>
      <c r="AO14" s="319" t="s">
        <v>64</v>
      </c>
    </row>
    <row r="15" spans="1:41" ht="11.25" customHeight="1">
      <c r="A15" s="396"/>
      <c r="B15" s="393"/>
      <c r="C15" s="245" t="s">
        <v>2</v>
      </c>
      <c r="D15" s="246"/>
      <c r="E15" s="247"/>
      <c r="F15" s="247"/>
      <c r="G15" s="247"/>
      <c r="H15" s="343"/>
      <c r="I15" s="344"/>
      <c r="J15" s="345"/>
      <c r="K15" s="247"/>
      <c r="L15" s="247"/>
      <c r="M15" s="343"/>
      <c r="N15" s="246"/>
      <c r="O15" s="247"/>
      <c r="P15" s="247"/>
      <c r="Q15" s="247"/>
      <c r="R15" s="343"/>
      <c r="S15" s="246"/>
      <c r="T15" s="247"/>
      <c r="U15" s="247"/>
      <c r="V15" s="247"/>
      <c r="W15" s="343"/>
      <c r="X15" s="246"/>
      <c r="Y15" s="246"/>
      <c r="Z15" s="246"/>
      <c r="AA15" s="247"/>
      <c r="AB15" s="346"/>
      <c r="AC15" s="359"/>
      <c r="AD15" s="63">
        <f t="shared" si="0"/>
        <v>0</v>
      </c>
      <c r="AE15" s="63">
        <f t="shared" si="1"/>
        <v>0</v>
      </c>
      <c r="AF15" s="63">
        <f t="shared" si="2"/>
        <v>0</v>
      </c>
      <c r="AG15" s="63">
        <f t="shared" si="3"/>
        <v>0</v>
      </c>
      <c r="AH15" s="63">
        <f t="shared" si="4"/>
        <v>0</v>
      </c>
      <c r="AI15" s="315"/>
      <c r="AJ15" s="316">
        <f t="shared" si="5"/>
        <v>0</v>
      </c>
      <c r="AK15" s="317">
        <f t="shared" si="6"/>
        <v>0</v>
      </c>
      <c r="AL15" s="317">
        <f t="shared" si="7"/>
        <v>0</v>
      </c>
      <c r="AM15" s="317">
        <f t="shared" si="8"/>
        <v>0</v>
      </c>
      <c r="AN15" s="318">
        <f t="shared" si="9"/>
        <v>0</v>
      </c>
      <c r="AO15" s="319" t="s">
        <v>65</v>
      </c>
    </row>
    <row r="16" spans="1:41" ht="11.25" customHeight="1" thickBot="1">
      <c r="A16" s="396"/>
      <c r="B16" s="394"/>
      <c r="C16" s="254" t="s">
        <v>31</v>
      </c>
      <c r="D16" s="255"/>
      <c r="E16" s="256"/>
      <c r="F16" s="256"/>
      <c r="G16" s="256"/>
      <c r="H16" s="347"/>
      <c r="I16" s="348"/>
      <c r="J16" s="349"/>
      <c r="K16" s="256"/>
      <c r="L16" s="256"/>
      <c r="M16" s="347"/>
      <c r="N16" s="255"/>
      <c r="O16" s="256"/>
      <c r="P16" s="256"/>
      <c r="Q16" s="256"/>
      <c r="R16" s="347"/>
      <c r="S16" s="255"/>
      <c r="T16" s="256"/>
      <c r="U16" s="256"/>
      <c r="V16" s="256"/>
      <c r="W16" s="347"/>
      <c r="X16" s="255"/>
      <c r="Y16" s="255"/>
      <c r="Z16" s="255"/>
      <c r="AA16" s="256"/>
      <c r="AB16" s="350"/>
      <c r="AC16" s="359"/>
      <c r="AD16" s="63">
        <f t="shared" si="0"/>
        <v>0</v>
      </c>
      <c r="AE16" s="63">
        <f t="shared" si="1"/>
        <v>0</v>
      </c>
      <c r="AF16" s="63">
        <f t="shared" si="2"/>
        <v>0</v>
      </c>
      <c r="AG16" s="63">
        <f t="shared" si="3"/>
        <v>0</v>
      </c>
      <c r="AH16" s="63">
        <f t="shared" si="4"/>
        <v>0</v>
      </c>
      <c r="AI16" s="315"/>
      <c r="AJ16" s="320">
        <f t="shared" si="5"/>
        <v>0</v>
      </c>
      <c r="AK16" s="321">
        <f t="shared" si="6"/>
        <v>0</v>
      </c>
      <c r="AL16" s="321">
        <f t="shared" si="7"/>
        <v>0</v>
      </c>
      <c r="AM16" s="321">
        <f t="shared" si="8"/>
        <v>0</v>
      </c>
      <c r="AN16" s="322">
        <f t="shared" si="9"/>
        <v>0</v>
      </c>
      <c r="AO16" s="319" t="s">
        <v>66</v>
      </c>
    </row>
    <row r="17" spans="1:41" ht="11.25" customHeight="1">
      <c r="A17" s="396"/>
      <c r="B17" s="398" t="s">
        <v>22</v>
      </c>
      <c r="C17" s="263" t="s">
        <v>0</v>
      </c>
      <c r="D17" s="279"/>
      <c r="E17" s="264"/>
      <c r="F17" s="264"/>
      <c r="G17" s="264"/>
      <c r="H17" s="351"/>
      <c r="I17" s="352"/>
      <c r="J17" s="353"/>
      <c r="K17" s="264"/>
      <c r="L17" s="264"/>
      <c r="M17" s="351"/>
      <c r="N17" s="279"/>
      <c r="O17" s="264"/>
      <c r="P17" s="264"/>
      <c r="Q17" s="264"/>
      <c r="R17" s="351"/>
      <c r="S17" s="279"/>
      <c r="T17" s="264"/>
      <c r="U17" s="264"/>
      <c r="V17" s="264"/>
      <c r="W17" s="351"/>
      <c r="X17" s="279"/>
      <c r="Y17" s="279"/>
      <c r="Z17" s="279"/>
      <c r="AA17" s="264"/>
      <c r="AB17" s="354"/>
      <c r="AC17" s="359">
        <f>SUM(AD17:AH20)</f>
        <v>0</v>
      </c>
      <c r="AD17" s="63">
        <f t="shared" si="0"/>
        <v>0</v>
      </c>
      <c r="AE17" s="63">
        <f t="shared" si="1"/>
        <v>0</v>
      </c>
      <c r="AF17" s="63">
        <f t="shared" si="2"/>
        <v>0</v>
      </c>
      <c r="AG17" s="63">
        <f t="shared" si="3"/>
        <v>0</v>
      </c>
      <c r="AH17" s="63">
        <f t="shared" si="4"/>
        <v>0</v>
      </c>
      <c r="AI17" s="315">
        <f>SUM(AJ17:AN20)</f>
        <v>0</v>
      </c>
      <c r="AJ17" s="316">
        <f t="shared" si="5"/>
        <v>0</v>
      </c>
      <c r="AK17" s="317">
        <f t="shared" si="6"/>
        <v>0</v>
      </c>
      <c r="AL17" s="317">
        <f t="shared" si="7"/>
        <v>0</v>
      </c>
      <c r="AM17" s="317">
        <f t="shared" si="8"/>
        <v>0</v>
      </c>
      <c r="AN17" s="318">
        <f t="shared" si="9"/>
        <v>0</v>
      </c>
      <c r="AO17" s="319" t="s">
        <v>67</v>
      </c>
    </row>
    <row r="18" spans="1:41" ht="11.25" customHeight="1">
      <c r="A18" s="396"/>
      <c r="B18" s="393"/>
      <c r="C18" s="245" t="s">
        <v>1</v>
      </c>
      <c r="D18" s="246"/>
      <c r="E18" s="247"/>
      <c r="F18" s="247"/>
      <c r="G18" s="247"/>
      <c r="H18" s="343"/>
      <c r="I18" s="344"/>
      <c r="J18" s="345"/>
      <c r="K18" s="247"/>
      <c r="L18" s="247"/>
      <c r="M18" s="343"/>
      <c r="N18" s="246"/>
      <c r="O18" s="247"/>
      <c r="P18" s="247"/>
      <c r="Q18" s="247"/>
      <c r="R18" s="343"/>
      <c r="S18" s="246"/>
      <c r="T18" s="247"/>
      <c r="U18" s="247"/>
      <c r="V18" s="247"/>
      <c r="W18" s="343"/>
      <c r="X18" s="246"/>
      <c r="Y18" s="246"/>
      <c r="Z18" s="246"/>
      <c r="AA18" s="247"/>
      <c r="AB18" s="346"/>
      <c r="AC18" s="359"/>
      <c r="AD18" s="63">
        <f t="shared" si="0"/>
        <v>0</v>
      </c>
      <c r="AE18" s="63">
        <f t="shared" si="1"/>
        <v>0</v>
      </c>
      <c r="AF18" s="63">
        <f t="shared" si="2"/>
        <v>0</v>
      </c>
      <c r="AG18" s="63">
        <f t="shared" si="3"/>
        <v>0</v>
      </c>
      <c r="AH18" s="63">
        <f t="shared" si="4"/>
        <v>0</v>
      </c>
      <c r="AI18" s="315"/>
      <c r="AJ18" s="320">
        <f t="shared" si="5"/>
        <v>0</v>
      </c>
      <c r="AK18" s="321">
        <f t="shared" si="6"/>
        <v>0</v>
      </c>
      <c r="AL18" s="321">
        <f t="shared" si="7"/>
        <v>0</v>
      </c>
      <c r="AM18" s="321">
        <f t="shared" si="8"/>
        <v>0</v>
      </c>
      <c r="AN18" s="322">
        <f t="shared" si="9"/>
        <v>0</v>
      </c>
      <c r="AO18" s="319" t="s">
        <v>68</v>
      </c>
    </row>
    <row r="19" spans="1:41" ht="11.25" customHeight="1">
      <c r="A19" s="396"/>
      <c r="B19" s="393"/>
      <c r="C19" s="245" t="s">
        <v>2</v>
      </c>
      <c r="D19" s="246"/>
      <c r="E19" s="247"/>
      <c r="F19" s="247"/>
      <c r="G19" s="247"/>
      <c r="H19" s="343"/>
      <c r="I19" s="344"/>
      <c r="J19" s="345"/>
      <c r="K19" s="247"/>
      <c r="L19" s="247"/>
      <c r="M19" s="343"/>
      <c r="N19" s="246"/>
      <c r="O19" s="247"/>
      <c r="P19" s="247"/>
      <c r="Q19" s="247"/>
      <c r="R19" s="343"/>
      <c r="S19" s="246"/>
      <c r="T19" s="247"/>
      <c r="U19" s="247"/>
      <c r="V19" s="247"/>
      <c r="W19" s="343"/>
      <c r="X19" s="246"/>
      <c r="Y19" s="246"/>
      <c r="Z19" s="246"/>
      <c r="AA19" s="247"/>
      <c r="AB19" s="346"/>
      <c r="AC19" s="359"/>
      <c r="AD19" s="63">
        <f t="shared" si="0"/>
        <v>0</v>
      </c>
      <c r="AE19" s="63">
        <f t="shared" si="1"/>
        <v>0</v>
      </c>
      <c r="AF19" s="63">
        <f t="shared" si="2"/>
        <v>0</v>
      </c>
      <c r="AG19" s="63">
        <f t="shared" si="3"/>
        <v>0</v>
      </c>
      <c r="AH19" s="63">
        <f t="shared" si="4"/>
        <v>0</v>
      </c>
      <c r="AI19" s="315"/>
      <c r="AJ19" s="316">
        <f t="shared" si="5"/>
        <v>0</v>
      </c>
      <c r="AK19" s="317">
        <f t="shared" si="6"/>
        <v>0</v>
      </c>
      <c r="AL19" s="317">
        <f t="shared" si="7"/>
        <v>0</v>
      </c>
      <c r="AM19" s="317">
        <f t="shared" si="8"/>
        <v>0</v>
      </c>
      <c r="AN19" s="318">
        <f t="shared" si="9"/>
        <v>0</v>
      </c>
      <c r="AO19" s="319" t="s">
        <v>69</v>
      </c>
    </row>
    <row r="20" spans="1:41" ht="11.25" customHeight="1" thickBot="1">
      <c r="A20" s="397"/>
      <c r="B20" s="394"/>
      <c r="C20" s="254" t="s">
        <v>31</v>
      </c>
      <c r="D20" s="255"/>
      <c r="E20" s="256"/>
      <c r="F20" s="256"/>
      <c r="G20" s="256"/>
      <c r="H20" s="347"/>
      <c r="I20" s="348"/>
      <c r="J20" s="349"/>
      <c r="K20" s="256"/>
      <c r="L20" s="256"/>
      <c r="M20" s="347"/>
      <c r="N20" s="255"/>
      <c r="O20" s="256"/>
      <c r="P20" s="256"/>
      <c r="Q20" s="256"/>
      <c r="R20" s="347"/>
      <c r="S20" s="255"/>
      <c r="T20" s="256"/>
      <c r="U20" s="256"/>
      <c r="V20" s="256"/>
      <c r="W20" s="347"/>
      <c r="X20" s="255"/>
      <c r="Y20" s="255"/>
      <c r="Z20" s="255"/>
      <c r="AA20" s="256"/>
      <c r="AB20" s="350"/>
      <c r="AC20" s="359"/>
      <c r="AD20" s="63">
        <f t="shared" si="0"/>
        <v>0</v>
      </c>
      <c r="AE20" s="63">
        <f t="shared" si="1"/>
        <v>0</v>
      </c>
      <c r="AF20" s="63">
        <f t="shared" si="2"/>
        <v>0</v>
      </c>
      <c r="AG20" s="63">
        <f t="shared" si="3"/>
        <v>0</v>
      </c>
      <c r="AH20" s="63">
        <f t="shared" si="4"/>
        <v>0</v>
      </c>
      <c r="AI20" s="315"/>
      <c r="AJ20" s="323">
        <f t="shared" si="5"/>
        <v>0</v>
      </c>
      <c r="AK20" s="324">
        <f t="shared" si="6"/>
        <v>0</v>
      </c>
      <c r="AL20" s="324">
        <f t="shared" si="7"/>
        <v>0</v>
      </c>
      <c r="AM20" s="324">
        <f t="shared" si="8"/>
        <v>0</v>
      </c>
      <c r="AN20" s="325">
        <f t="shared" si="9"/>
        <v>0</v>
      </c>
      <c r="AO20" s="326" t="s">
        <v>70</v>
      </c>
    </row>
    <row r="21" spans="1:41" ht="11.25" customHeight="1">
      <c r="A21" s="304"/>
      <c r="B21" s="407" t="s">
        <v>110</v>
      </c>
      <c r="C21" s="263" t="s">
        <v>0</v>
      </c>
      <c r="D21" s="281"/>
      <c r="E21" s="282"/>
      <c r="F21" s="282"/>
      <c r="G21" s="282"/>
      <c r="H21" s="283"/>
      <c r="I21" s="284"/>
      <c r="J21" s="285"/>
      <c r="K21" s="285"/>
      <c r="L21" s="285"/>
      <c r="M21" s="286"/>
      <c r="N21" s="287"/>
      <c r="O21" s="285"/>
      <c r="P21" s="285"/>
      <c r="Q21" s="285"/>
      <c r="R21" s="283"/>
      <c r="S21" s="284"/>
      <c r="T21" s="285"/>
      <c r="U21" s="285"/>
      <c r="V21" s="285"/>
      <c r="W21" s="286"/>
      <c r="X21" s="287"/>
      <c r="Y21" s="285"/>
      <c r="Z21" s="285"/>
      <c r="AA21" s="285"/>
      <c r="AB21" s="288"/>
      <c r="AC21" s="359">
        <f>AC9+AC17</f>
        <v>0</v>
      </c>
      <c r="AD21" s="63">
        <f>SUM(D21:H21)</f>
        <v>0</v>
      </c>
      <c r="AE21" s="63">
        <f>SUM(I21:M21)</f>
        <v>0</v>
      </c>
      <c r="AF21" s="63">
        <f>SUM(N21:R21)</f>
        <v>0</v>
      </c>
      <c r="AG21" s="63">
        <f>SUM(S21:W21)</f>
        <v>0</v>
      </c>
      <c r="AH21" s="63">
        <f>SUM(X21:AB21)</f>
        <v>0</v>
      </c>
      <c r="AI21" s="315">
        <f>AI9+AI17</f>
        <v>0</v>
      </c>
      <c r="AJ21" s="320">
        <f t="shared" si="5"/>
        <v>0</v>
      </c>
      <c r="AK21" s="321">
        <f t="shared" si="6"/>
        <v>0</v>
      </c>
      <c r="AL21" s="321">
        <f t="shared" si="7"/>
        <v>0</v>
      </c>
      <c r="AM21" s="321">
        <f t="shared" si="8"/>
        <v>0</v>
      </c>
      <c r="AN21" s="322">
        <f t="shared" si="9"/>
        <v>0</v>
      </c>
      <c r="AO21" s="327" t="s">
        <v>111</v>
      </c>
    </row>
    <row r="22" spans="1:41" ht="11.25" customHeight="1" thickBot="1">
      <c r="A22" s="289"/>
      <c r="B22" s="408"/>
      <c r="C22" s="254" t="s">
        <v>31</v>
      </c>
      <c r="D22" s="290"/>
      <c r="E22" s="291"/>
      <c r="F22" s="291"/>
      <c r="G22" s="291"/>
      <c r="H22" s="292"/>
      <c r="I22" s="293"/>
      <c r="J22" s="294"/>
      <c r="K22" s="294"/>
      <c r="L22" s="294"/>
      <c r="M22" s="295"/>
      <c r="N22" s="296"/>
      <c r="O22" s="294"/>
      <c r="P22" s="294"/>
      <c r="Q22" s="294"/>
      <c r="R22" s="292"/>
      <c r="S22" s="293"/>
      <c r="T22" s="294"/>
      <c r="U22" s="294"/>
      <c r="V22" s="294"/>
      <c r="W22" s="295"/>
      <c r="X22" s="296"/>
      <c r="Y22" s="294"/>
      <c r="Z22" s="294"/>
      <c r="AA22" s="294"/>
      <c r="AB22" s="297"/>
      <c r="AC22" s="359">
        <f>AC5+AC9+AC13+AC17</f>
        <v>0</v>
      </c>
      <c r="AD22" s="63">
        <f>SUM(D22:H22)</f>
        <v>0</v>
      </c>
      <c r="AE22" s="63">
        <f>SUM(I22:M22)</f>
        <v>0</v>
      </c>
      <c r="AF22" s="63">
        <f>SUM(N22:R22)</f>
        <v>0</v>
      </c>
      <c r="AG22" s="63">
        <f>SUM(S22:W22)</f>
        <v>0</v>
      </c>
      <c r="AH22" s="63">
        <f>SUM(X22:AB22)</f>
        <v>0</v>
      </c>
      <c r="AI22" s="315">
        <f>AI5++AI9+AI13+AI17</f>
        <v>0</v>
      </c>
      <c r="AJ22" s="328">
        <f t="shared" si="5"/>
        <v>0</v>
      </c>
      <c r="AK22" s="329">
        <f t="shared" si="6"/>
        <v>0</v>
      </c>
      <c r="AL22" s="329">
        <f t="shared" si="7"/>
        <v>0</v>
      </c>
      <c r="AM22" s="329">
        <f t="shared" si="8"/>
        <v>0</v>
      </c>
      <c r="AN22" s="330">
        <f t="shared" si="9"/>
        <v>0</v>
      </c>
      <c r="AO22" s="331" t="s">
        <v>112</v>
      </c>
    </row>
    <row r="23" spans="1:41" ht="11.25" customHeight="1" thickBot="1">
      <c r="A23" s="233"/>
      <c r="B23" s="233"/>
      <c r="C23" s="234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59"/>
      <c r="AD23" s="5" t="s">
        <v>50</v>
      </c>
      <c r="AE23" s="5" t="s">
        <v>51</v>
      </c>
      <c r="AF23" s="5" t="s">
        <v>52</v>
      </c>
      <c r="AG23" s="5" t="s">
        <v>53</v>
      </c>
      <c r="AH23" s="5" t="s">
        <v>54</v>
      </c>
      <c r="AI23" s="315"/>
      <c r="AJ23" s="63"/>
      <c r="AK23" s="63"/>
      <c r="AL23" s="63"/>
      <c r="AM23" s="63"/>
      <c r="AN23" s="63"/>
      <c r="AO23" s="63"/>
    </row>
    <row r="24" spans="1:41" ht="11.25" customHeight="1">
      <c r="A24" s="389">
        <f>'Dati part'!B19</f>
        <v>2</v>
      </c>
      <c r="B24" s="392" t="s">
        <v>3</v>
      </c>
      <c r="C24" s="235" t="s">
        <v>0</v>
      </c>
      <c r="D24" s="236"/>
      <c r="E24" s="237"/>
      <c r="F24" s="237"/>
      <c r="G24" s="237"/>
      <c r="H24" s="339"/>
      <c r="I24" s="340"/>
      <c r="J24" s="341"/>
      <c r="K24" s="237"/>
      <c r="L24" s="237"/>
      <c r="M24" s="339"/>
      <c r="N24" s="236"/>
      <c r="O24" s="237"/>
      <c r="P24" s="237"/>
      <c r="Q24" s="237"/>
      <c r="R24" s="339"/>
      <c r="S24" s="236"/>
      <c r="T24" s="237"/>
      <c r="U24" s="237"/>
      <c r="V24" s="237"/>
      <c r="W24" s="339"/>
      <c r="X24" s="236"/>
      <c r="Y24" s="236"/>
      <c r="Z24" s="236"/>
      <c r="AA24" s="237"/>
      <c r="AB24" s="342"/>
      <c r="AC24" s="359">
        <f>SUM(AD24:AH27)</f>
        <v>0</v>
      </c>
      <c r="AD24" s="63">
        <f aca="true" t="shared" si="10" ref="AD24:AD39">SUM(D24:H24)</f>
        <v>0</v>
      </c>
      <c r="AE24" s="63">
        <f aca="true" t="shared" si="11" ref="AE24:AE39">SUM(I24:M24)</f>
        <v>0</v>
      </c>
      <c r="AF24" s="63">
        <f aca="true" t="shared" si="12" ref="AF24:AF39">SUM(N24:R24)</f>
        <v>0</v>
      </c>
      <c r="AG24" s="63">
        <f aca="true" t="shared" si="13" ref="AG24:AG39">SUM(S24:W24)</f>
        <v>0</v>
      </c>
      <c r="AH24" s="63">
        <f aca="true" t="shared" si="14" ref="AH24:AH39">SUM(X24:AB24)</f>
        <v>0</v>
      </c>
      <c r="AI24" s="315"/>
      <c r="AJ24" s="63"/>
      <c r="AK24" s="63"/>
      <c r="AL24" s="63"/>
      <c r="AM24" s="63"/>
      <c r="AN24" s="63"/>
      <c r="AO24" s="63"/>
    </row>
    <row r="25" spans="1:41" ht="11.25" customHeight="1">
      <c r="A25" s="390"/>
      <c r="B25" s="393"/>
      <c r="C25" s="245" t="s">
        <v>1</v>
      </c>
      <c r="D25" s="246"/>
      <c r="E25" s="247"/>
      <c r="F25" s="247"/>
      <c r="G25" s="247"/>
      <c r="H25" s="343"/>
      <c r="I25" s="344"/>
      <c r="J25" s="345"/>
      <c r="K25" s="247"/>
      <c r="L25" s="247"/>
      <c r="M25" s="343"/>
      <c r="N25" s="246"/>
      <c r="O25" s="247"/>
      <c r="P25" s="247"/>
      <c r="Q25" s="247"/>
      <c r="R25" s="343"/>
      <c r="S25" s="246"/>
      <c r="T25" s="247"/>
      <c r="U25" s="247"/>
      <c r="V25" s="247"/>
      <c r="W25" s="343"/>
      <c r="X25" s="246"/>
      <c r="Y25" s="246"/>
      <c r="Z25" s="246"/>
      <c r="AA25" s="247"/>
      <c r="AB25" s="346"/>
      <c r="AC25" s="359"/>
      <c r="AD25" s="63">
        <f t="shared" si="10"/>
        <v>0</v>
      </c>
      <c r="AE25" s="63">
        <f t="shared" si="11"/>
        <v>0</v>
      </c>
      <c r="AF25" s="63">
        <f t="shared" si="12"/>
        <v>0</v>
      </c>
      <c r="AG25" s="63">
        <f t="shared" si="13"/>
        <v>0</v>
      </c>
      <c r="AH25" s="63">
        <f t="shared" si="14"/>
        <v>0</v>
      </c>
      <c r="AI25" s="315"/>
      <c r="AJ25" s="63"/>
      <c r="AK25" s="63"/>
      <c r="AL25" s="63"/>
      <c r="AM25" s="63"/>
      <c r="AN25" s="63"/>
      <c r="AO25" s="63"/>
    </row>
    <row r="26" spans="1:41" ht="11.25" customHeight="1">
      <c r="A26" s="391"/>
      <c r="B26" s="393"/>
      <c r="C26" s="245" t="s">
        <v>2</v>
      </c>
      <c r="D26" s="246"/>
      <c r="E26" s="247"/>
      <c r="F26" s="247"/>
      <c r="G26" s="247"/>
      <c r="H26" s="343"/>
      <c r="I26" s="344"/>
      <c r="J26" s="345"/>
      <c r="K26" s="247"/>
      <c r="L26" s="247"/>
      <c r="M26" s="343"/>
      <c r="N26" s="246"/>
      <c r="O26" s="247"/>
      <c r="P26" s="247"/>
      <c r="Q26" s="247"/>
      <c r="R26" s="343"/>
      <c r="S26" s="246"/>
      <c r="T26" s="247"/>
      <c r="U26" s="247"/>
      <c r="V26" s="247"/>
      <c r="W26" s="343"/>
      <c r="X26" s="246"/>
      <c r="Y26" s="246"/>
      <c r="Z26" s="246"/>
      <c r="AA26" s="247"/>
      <c r="AB26" s="346"/>
      <c r="AC26" s="359"/>
      <c r="AD26" s="63">
        <f t="shared" si="10"/>
        <v>0</v>
      </c>
      <c r="AE26" s="63">
        <f t="shared" si="11"/>
        <v>0</v>
      </c>
      <c r="AF26" s="63">
        <f t="shared" si="12"/>
        <v>0</v>
      </c>
      <c r="AG26" s="63">
        <f t="shared" si="13"/>
        <v>0</v>
      </c>
      <c r="AH26" s="63">
        <f t="shared" si="14"/>
        <v>0</v>
      </c>
      <c r="AI26" s="315"/>
      <c r="AJ26" s="63"/>
      <c r="AK26" s="63"/>
      <c r="AL26" s="63"/>
      <c r="AM26" s="63"/>
      <c r="AN26" s="63"/>
      <c r="AO26" s="63"/>
    </row>
    <row r="27" spans="1:41" ht="11.25" customHeight="1" thickBot="1">
      <c r="A27" s="395" t="str">
        <f>'Dati part'!C19</f>
        <v>NOME E COGNOME</v>
      </c>
      <c r="B27" s="394"/>
      <c r="C27" s="254" t="s">
        <v>31</v>
      </c>
      <c r="D27" s="255"/>
      <c r="E27" s="256"/>
      <c r="F27" s="256"/>
      <c r="G27" s="256"/>
      <c r="H27" s="347"/>
      <c r="I27" s="348"/>
      <c r="J27" s="349"/>
      <c r="K27" s="256"/>
      <c r="L27" s="256"/>
      <c r="M27" s="347"/>
      <c r="N27" s="255"/>
      <c r="O27" s="256"/>
      <c r="P27" s="256"/>
      <c r="Q27" s="256"/>
      <c r="R27" s="347"/>
      <c r="S27" s="255"/>
      <c r="T27" s="256"/>
      <c r="U27" s="256"/>
      <c r="V27" s="256"/>
      <c r="W27" s="347"/>
      <c r="X27" s="255"/>
      <c r="Y27" s="255"/>
      <c r="Z27" s="255"/>
      <c r="AA27" s="256"/>
      <c r="AB27" s="350"/>
      <c r="AC27" s="359"/>
      <c r="AD27" s="63">
        <f t="shared" si="10"/>
        <v>0</v>
      </c>
      <c r="AE27" s="63">
        <f t="shared" si="11"/>
        <v>0</v>
      </c>
      <c r="AF27" s="63">
        <f t="shared" si="12"/>
        <v>0</v>
      </c>
      <c r="AG27" s="63">
        <f t="shared" si="13"/>
        <v>0</v>
      </c>
      <c r="AH27" s="63">
        <f t="shared" si="14"/>
        <v>0</v>
      </c>
      <c r="AI27" s="315"/>
      <c r="AJ27" s="63"/>
      <c r="AK27" s="63"/>
      <c r="AL27" s="63"/>
      <c r="AM27" s="63"/>
      <c r="AN27" s="63"/>
      <c r="AO27" s="63"/>
    </row>
    <row r="28" spans="1:41" ht="11.25" customHeight="1">
      <c r="A28" s="396"/>
      <c r="B28" s="398" t="s">
        <v>4</v>
      </c>
      <c r="C28" s="263" t="s">
        <v>0</v>
      </c>
      <c r="D28" s="279"/>
      <c r="E28" s="264"/>
      <c r="F28" s="264"/>
      <c r="G28" s="264"/>
      <c r="H28" s="351"/>
      <c r="I28" s="352"/>
      <c r="J28" s="353"/>
      <c r="K28" s="264"/>
      <c r="L28" s="264"/>
      <c r="M28" s="351"/>
      <c r="N28" s="279"/>
      <c r="O28" s="264"/>
      <c r="P28" s="264"/>
      <c r="Q28" s="264"/>
      <c r="R28" s="351"/>
      <c r="S28" s="279"/>
      <c r="T28" s="264"/>
      <c r="U28" s="264"/>
      <c r="V28" s="264"/>
      <c r="W28" s="351"/>
      <c r="X28" s="279"/>
      <c r="Y28" s="279"/>
      <c r="Z28" s="279"/>
      <c r="AA28" s="264"/>
      <c r="AB28" s="354"/>
      <c r="AC28" s="359">
        <f>SUM(AD28:AH31)</f>
        <v>0</v>
      </c>
      <c r="AD28" s="63">
        <f t="shared" si="10"/>
        <v>0</v>
      </c>
      <c r="AE28" s="63">
        <f t="shared" si="11"/>
        <v>0</v>
      </c>
      <c r="AF28" s="63">
        <f t="shared" si="12"/>
        <v>0</v>
      </c>
      <c r="AG28" s="63">
        <f t="shared" si="13"/>
        <v>0</v>
      </c>
      <c r="AH28" s="63">
        <f t="shared" si="14"/>
        <v>0</v>
      </c>
      <c r="AI28" s="315"/>
      <c r="AJ28" s="63"/>
      <c r="AK28" s="63"/>
      <c r="AL28" s="63"/>
      <c r="AM28" s="63"/>
      <c r="AN28" s="63"/>
      <c r="AO28" s="63"/>
    </row>
    <row r="29" spans="1:41" ht="11.25" customHeight="1">
      <c r="A29" s="396"/>
      <c r="B29" s="393"/>
      <c r="C29" s="245" t="s">
        <v>1</v>
      </c>
      <c r="D29" s="246"/>
      <c r="E29" s="247"/>
      <c r="F29" s="247"/>
      <c r="G29" s="247"/>
      <c r="H29" s="343"/>
      <c r="I29" s="344"/>
      <c r="J29" s="345"/>
      <c r="K29" s="247"/>
      <c r="L29" s="247"/>
      <c r="M29" s="343"/>
      <c r="N29" s="246"/>
      <c r="O29" s="247"/>
      <c r="P29" s="247"/>
      <c r="Q29" s="247"/>
      <c r="R29" s="343"/>
      <c r="S29" s="246"/>
      <c r="T29" s="247"/>
      <c r="U29" s="247"/>
      <c r="V29" s="247"/>
      <c r="W29" s="343"/>
      <c r="X29" s="246"/>
      <c r="Y29" s="246"/>
      <c r="Z29" s="246"/>
      <c r="AA29" s="247"/>
      <c r="AB29" s="346"/>
      <c r="AC29" s="359"/>
      <c r="AD29" s="63">
        <f t="shared" si="10"/>
        <v>0</v>
      </c>
      <c r="AE29" s="63">
        <f t="shared" si="11"/>
        <v>0</v>
      </c>
      <c r="AF29" s="63">
        <f t="shared" si="12"/>
        <v>0</v>
      </c>
      <c r="AG29" s="63">
        <f t="shared" si="13"/>
        <v>0</v>
      </c>
      <c r="AH29" s="63">
        <f t="shared" si="14"/>
        <v>0</v>
      </c>
      <c r="AI29" s="315"/>
      <c r="AJ29" s="63"/>
      <c r="AK29" s="63"/>
      <c r="AL29" s="63"/>
      <c r="AM29" s="63"/>
      <c r="AN29" s="63"/>
      <c r="AO29" s="63"/>
    </row>
    <row r="30" spans="1:41" ht="11.25" customHeight="1">
      <c r="A30" s="396"/>
      <c r="B30" s="393"/>
      <c r="C30" s="245" t="s">
        <v>2</v>
      </c>
      <c r="D30" s="246"/>
      <c r="E30" s="247"/>
      <c r="F30" s="247"/>
      <c r="G30" s="247"/>
      <c r="H30" s="343"/>
      <c r="I30" s="344"/>
      <c r="J30" s="345"/>
      <c r="K30" s="247"/>
      <c r="L30" s="247"/>
      <c r="M30" s="343"/>
      <c r="N30" s="246"/>
      <c r="O30" s="247"/>
      <c r="P30" s="247"/>
      <c r="Q30" s="247"/>
      <c r="R30" s="343"/>
      <c r="S30" s="246"/>
      <c r="T30" s="247"/>
      <c r="U30" s="247"/>
      <c r="V30" s="247"/>
      <c r="W30" s="343"/>
      <c r="X30" s="246"/>
      <c r="Y30" s="246"/>
      <c r="Z30" s="246"/>
      <c r="AA30" s="247"/>
      <c r="AB30" s="346"/>
      <c r="AC30" s="359"/>
      <c r="AD30" s="63">
        <f t="shared" si="10"/>
        <v>0</v>
      </c>
      <c r="AE30" s="63">
        <f t="shared" si="11"/>
        <v>0</v>
      </c>
      <c r="AF30" s="63">
        <f t="shared" si="12"/>
        <v>0</v>
      </c>
      <c r="AG30" s="63">
        <f t="shared" si="13"/>
        <v>0</v>
      </c>
      <c r="AH30" s="63">
        <f t="shared" si="14"/>
        <v>0</v>
      </c>
      <c r="AI30" s="315"/>
      <c r="AJ30" s="63"/>
      <c r="AK30" s="63"/>
      <c r="AL30" s="63"/>
      <c r="AM30" s="63"/>
      <c r="AN30" s="63"/>
      <c r="AO30" s="63"/>
    </row>
    <row r="31" spans="1:41" ht="11.25" customHeight="1" thickBot="1">
      <c r="A31" s="396"/>
      <c r="B31" s="399"/>
      <c r="C31" s="271" t="s">
        <v>31</v>
      </c>
      <c r="D31" s="303"/>
      <c r="E31" s="272"/>
      <c r="F31" s="272"/>
      <c r="G31" s="272"/>
      <c r="H31" s="355"/>
      <c r="I31" s="356"/>
      <c r="J31" s="357"/>
      <c r="K31" s="272"/>
      <c r="L31" s="272"/>
      <c r="M31" s="355"/>
      <c r="N31" s="303"/>
      <c r="O31" s="272"/>
      <c r="P31" s="272"/>
      <c r="Q31" s="272"/>
      <c r="R31" s="355"/>
      <c r="S31" s="303"/>
      <c r="T31" s="272"/>
      <c r="U31" s="272"/>
      <c r="V31" s="272"/>
      <c r="W31" s="355"/>
      <c r="X31" s="303"/>
      <c r="Y31" s="303"/>
      <c r="Z31" s="303"/>
      <c r="AA31" s="272"/>
      <c r="AB31" s="358"/>
      <c r="AC31" s="359"/>
      <c r="AD31" s="63">
        <f t="shared" si="10"/>
        <v>0</v>
      </c>
      <c r="AE31" s="63">
        <f t="shared" si="11"/>
        <v>0</v>
      </c>
      <c r="AF31" s="63">
        <f t="shared" si="12"/>
        <v>0</v>
      </c>
      <c r="AG31" s="63">
        <f t="shared" si="13"/>
        <v>0</v>
      </c>
      <c r="AH31" s="63">
        <f t="shared" si="14"/>
        <v>0</v>
      </c>
      <c r="AI31" s="315"/>
      <c r="AJ31" s="63"/>
      <c r="AK31" s="63"/>
      <c r="AL31" s="63"/>
      <c r="AM31" s="63"/>
      <c r="AN31" s="63"/>
      <c r="AO31" s="63"/>
    </row>
    <row r="32" spans="1:41" ht="11.25" customHeight="1">
      <c r="A32" s="396"/>
      <c r="B32" s="392" t="s">
        <v>5</v>
      </c>
      <c r="C32" s="235" t="s">
        <v>0</v>
      </c>
      <c r="D32" s="236"/>
      <c r="E32" s="237"/>
      <c r="F32" s="237"/>
      <c r="G32" s="237"/>
      <c r="H32" s="339"/>
      <c r="I32" s="340"/>
      <c r="J32" s="341"/>
      <c r="K32" s="237"/>
      <c r="L32" s="237"/>
      <c r="M32" s="339"/>
      <c r="N32" s="236"/>
      <c r="O32" s="237"/>
      <c r="P32" s="237"/>
      <c r="Q32" s="237"/>
      <c r="R32" s="339"/>
      <c r="S32" s="236"/>
      <c r="T32" s="237"/>
      <c r="U32" s="237"/>
      <c r="V32" s="237"/>
      <c r="W32" s="339"/>
      <c r="X32" s="236"/>
      <c r="Y32" s="236"/>
      <c r="Z32" s="236"/>
      <c r="AA32" s="237"/>
      <c r="AB32" s="342"/>
      <c r="AC32" s="359">
        <f>SUM(AD32:AH35)</f>
        <v>0</v>
      </c>
      <c r="AD32" s="63">
        <f t="shared" si="10"/>
        <v>0</v>
      </c>
      <c r="AE32" s="63">
        <f t="shared" si="11"/>
        <v>0</v>
      </c>
      <c r="AF32" s="63">
        <f t="shared" si="12"/>
        <v>0</v>
      </c>
      <c r="AG32" s="63">
        <f t="shared" si="13"/>
        <v>0</v>
      </c>
      <c r="AH32" s="63">
        <f t="shared" si="14"/>
        <v>0</v>
      </c>
      <c r="AI32" s="315"/>
      <c r="AJ32" s="63"/>
      <c r="AK32" s="63"/>
      <c r="AL32" s="63"/>
      <c r="AM32" s="63"/>
      <c r="AN32" s="63"/>
      <c r="AO32" s="63"/>
    </row>
    <row r="33" spans="1:41" ht="11.25" customHeight="1">
      <c r="A33" s="396"/>
      <c r="B33" s="393"/>
      <c r="C33" s="245" t="s">
        <v>1</v>
      </c>
      <c r="D33" s="246"/>
      <c r="E33" s="247"/>
      <c r="F33" s="247"/>
      <c r="G33" s="247"/>
      <c r="H33" s="343"/>
      <c r="I33" s="344"/>
      <c r="J33" s="345"/>
      <c r="K33" s="247"/>
      <c r="L33" s="247"/>
      <c r="M33" s="343"/>
      <c r="N33" s="246"/>
      <c r="O33" s="247"/>
      <c r="P33" s="247"/>
      <c r="Q33" s="247"/>
      <c r="R33" s="343"/>
      <c r="S33" s="246"/>
      <c r="T33" s="247"/>
      <c r="U33" s="247"/>
      <c r="V33" s="247"/>
      <c r="W33" s="343"/>
      <c r="X33" s="246"/>
      <c r="Y33" s="246"/>
      <c r="Z33" s="246"/>
      <c r="AA33" s="247"/>
      <c r="AB33" s="346"/>
      <c r="AC33" s="359"/>
      <c r="AD33" s="63">
        <f t="shared" si="10"/>
        <v>0</v>
      </c>
      <c r="AE33" s="63">
        <f t="shared" si="11"/>
        <v>0</v>
      </c>
      <c r="AF33" s="63">
        <f t="shared" si="12"/>
        <v>0</v>
      </c>
      <c r="AG33" s="63">
        <f t="shared" si="13"/>
        <v>0</v>
      </c>
      <c r="AH33" s="63">
        <f t="shared" si="14"/>
        <v>0</v>
      </c>
      <c r="AI33" s="315"/>
      <c r="AJ33" s="63"/>
      <c r="AK33" s="63"/>
      <c r="AL33" s="63"/>
      <c r="AM33" s="63"/>
      <c r="AN33" s="63"/>
      <c r="AO33" s="63"/>
    </row>
    <row r="34" spans="1:41" ht="11.25" customHeight="1">
      <c r="A34" s="396"/>
      <c r="B34" s="393"/>
      <c r="C34" s="245" t="s">
        <v>2</v>
      </c>
      <c r="D34" s="246"/>
      <c r="E34" s="247"/>
      <c r="F34" s="247"/>
      <c r="G34" s="247"/>
      <c r="H34" s="343"/>
      <c r="I34" s="344"/>
      <c r="J34" s="345"/>
      <c r="K34" s="247"/>
      <c r="L34" s="247"/>
      <c r="M34" s="343"/>
      <c r="N34" s="246"/>
      <c r="O34" s="247"/>
      <c r="P34" s="247"/>
      <c r="Q34" s="247"/>
      <c r="R34" s="343"/>
      <c r="S34" s="246"/>
      <c r="T34" s="247"/>
      <c r="U34" s="247"/>
      <c r="V34" s="247"/>
      <c r="W34" s="343"/>
      <c r="X34" s="246"/>
      <c r="Y34" s="246"/>
      <c r="Z34" s="246"/>
      <c r="AA34" s="247"/>
      <c r="AB34" s="346"/>
      <c r="AC34" s="359"/>
      <c r="AD34" s="63">
        <f t="shared" si="10"/>
        <v>0</v>
      </c>
      <c r="AE34" s="63">
        <f t="shared" si="11"/>
        <v>0</v>
      </c>
      <c r="AF34" s="63">
        <f t="shared" si="12"/>
        <v>0</v>
      </c>
      <c r="AG34" s="63">
        <f t="shared" si="13"/>
        <v>0</v>
      </c>
      <c r="AH34" s="63">
        <f t="shared" si="14"/>
        <v>0</v>
      </c>
      <c r="AI34" s="315"/>
      <c r="AJ34" s="63"/>
      <c r="AK34" s="63"/>
      <c r="AL34" s="63"/>
      <c r="AM34" s="63"/>
      <c r="AN34" s="63"/>
      <c r="AO34" s="63"/>
    </row>
    <row r="35" spans="1:41" ht="11.25" customHeight="1" thickBot="1">
      <c r="A35" s="396"/>
      <c r="B35" s="394"/>
      <c r="C35" s="254" t="s">
        <v>31</v>
      </c>
      <c r="D35" s="255"/>
      <c r="E35" s="256"/>
      <c r="F35" s="256"/>
      <c r="G35" s="256"/>
      <c r="H35" s="347"/>
      <c r="I35" s="348"/>
      <c r="J35" s="349"/>
      <c r="K35" s="256"/>
      <c r="L35" s="256"/>
      <c r="M35" s="347"/>
      <c r="N35" s="255"/>
      <c r="O35" s="256"/>
      <c r="P35" s="256"/>
      <c r="Q35" s="256"/>
      <c r="R35" s="347"/>
      <c r="S35" s="255"/>
      <c r="T35" s="256"/>
      <c r="U35" s="256"/>
      <c r="V35" s="256"/>
      <c r="W35" s="347"/>
      <c r="X35" s="255"/>
      <c r="Y35" s="255"/>
      <c r="Z35" s="255"/>
      <c r="AA35" s="256"/>
      <c r="AB35" s="350"/>
      <c r="AC35" s="359"/>
      <c r="AD35" s="63">
        <f t="shared" si="10"/>
        <v>0</v>
      </c>
      <c r="AE35" s="63">
        <f t="shared" si="11"/>
        <v>0</v>
      </c>
      <c r="AF35" s="63">
        <f t="shared" si="12"/>
        <v>0</v>
      </c>
      <c r="AG35" s="63">
        <f t="shared" si="13"/>
        <v>0</v>
      </c>
      <c r="AH35" s="63">
        <f t="shared" si="14"/>
        <v>0</v>
      </c>
      <c r="AI35" s="315"/>
      <c r="AJ35" s="63"/>
      <c r="AK35" s="63"/>
      <c r="AL35" s="63"/>
      <c r="AM35" s="63"/>
      <c r="AN35" s="63"/>
      <c r="AO35" s="63"/>
    </row>
    <row r="36" spans="1:41" ht="11.25" customHeight="1">
      <c r="A36" s="396"/>
      <c r="B36" s="398" t="s">
        <v>22</v>
      </c>
      <c r="C36" s="263" t="s">
        <v>0</v>
      </c>
      <c r="D36" s="279"/>
      <c r="E36" s="264"/>
      <c r="F36" s="264"/>
      <c r="G36" s="264"/>
      <c r="H36" s="351"/>
      <c r="I36" s="352"/>
      <c r="J36" s="353"/>
      <c r="K36" s="264"/>
      <c r="L36" s="264"/>
      <c r="M36" s="351"/>
      <c r="N36" s="279"/>
      <c r="O36" s="264"/>
      <c r="P36" s="264"/>
      <c r="Q36" s="264"/>
      <c r="R36" s="351"/>
      <c r="S36" s="279"/>
      <c r="T36" s="264"/>
      <c r="U36" s="264"/>
      <c r="V36" s="264"/>
      <c r="W36" s="351"/>
      <c r="X36" s="279"/>
      <c r="Y36" s="279"/>
      <c r="Z36" s="279"/>
      <c r="AA36" s="264"/>
      <c r="AB36" s="354"/>
      <c r="AC36" s="359">
        <f>SUM(AD36:AH39)</f>
        <v>0</v>
      </c>
      <c r="AD36" s="63">
        <f t="shared" si="10"/>
        <v>0</v>
      </c>
      <c r="AE36" s="63">
        <f t="shared" si="11"/>
        <v>0</v>
      </c>
      <c r="AF36" s="63">
        <f t="shared" si="12"/>
        <v>0</v>
      </c>
      <c r="AG36" s="63">
        <f t="shared" si="13"/>
        <v>0</v>
      </c>
      <c r="AH36" s="63">
        <f t="shared" si="14"/>
        <v>0</v>
      </c>
      <c r="AI36" s="315"/>
      <c r="AJ36" s="63"/>
      <c r="AK36" s="63"/>
      <c r="AL36" s="63"/>
      <c r="AM36" s="63"/>
      <c r="AN36" s="63"/>
      <c r="AO36" s="63"/>
    </row>
    <row r="37" spans="1:41" ht="11.25" customHeight="1">
      <c r="A37" s="396"/>
      <c r="B37" s="393"/>
      <c r="C37" s="245" t="s">
        <v>1</v>
      </c>
      <c r="D37" s="246"/>
      <c r="E37" s="247"/>
      <c r="F37" s="247"/>
      <c r="G37" s="247"/>
      <c r="H37" s="343"/>
      <c r="I37" s="344"/>
      <c r="J37" s="345"/>
      <c r="K37" s="247"/>
      <c r="L37" s="247"/>
      <c r="M37" s="343"/>
      <c r="N37" s="246"/>
      <c r="O37" s="247"/>
      <c r="P37" s="247"/>
      <c r="Q37" s="247"/>
      <c r="R37" s="343"/>
      <c r="S37" s="246"/>
      <c r="T37" s="247"/>
      <c r="U37" s="247"/>
      <c r="V37" s="247"/>
      <c r="W37" s="343"/>
      <c r="X37" s="246"/>
      <c r="Y37" s="246"/>
      <c r="Z37" s="246"/>
      <c r="AA37" s="247"/>
      <c r="AB37" s="346"/>
      <c r="AC37" s="359"/>
      <c r="AD37" s="63">
        <f t="shared" si="10"/>
        <v>0</v>
      </c>
      <c r="AE37" s="63">
        <f t="shared" si="11"/>
        <v>0</v>
      </c>
      <c r="AF37" s="63">
        <f t="shared" si="12"/>
        <v>0</v>
      </c>
      <c r="AG37" s="63">
        <f t="shared" si="13"/>
        <v>0</v>
      </c>
      <c r="AH37" s="63">
        <f t="shared" si="14"/>
        <v>0</v>
      </c>
      <c r="AI37" s="315"/>
      <c r="AJ37" s="63"/>
      <c r="AK37" s="63"/>
      <c r="AL37" s="63"/>
      <c r="AM37" s="63"/>
      <c r="AN37" s="63"/>
      <c r="AO37" s="63"/>
    </row>
    <row r="38" spans="1:41" ht="11.25" customHeight="1">
      <c r="A38" s="396"/>
      <c r="B38" s="393"/>
      <c r="C38" s="245" t="s">
        <v>2</v>
      </c>
      <c r="D38" s="246"/>
      <c r="E38" s="247"/>
      <c r="F38" s="247"/>
      <c r="G38" s="247"/>
      <c r="H38" s="343"/>
      <c r="I38" s="344"/>
      <c r="J38" s="345"/>
      <c r="K38" s="247"/>
      <c r="L38" s="247"/>
      <c r="M38" s="343"/>
      <c r="N38" s="246"/>
      <c r="O38" s="247"/>
      <c r="P38" s="247"/>
      <c r="Q38" s="247"/>
      <c r="R38" s="343"/>
      <c r="S38" s="246"/>
      <c r="T38" s="247"/>
      <c r="U38" s="247"/>
      <c r="V38" s="247"/>
      <c r="W38" s="343"/>
      <c r="X38" s="246"/>
      <c r="Y38" s="246"/>
      <c r="Z38" s="246"/>
      <c r="AA38" s="247"/>
      <c r="AB38" s="346"/>
      <c r="AC38" s="359"/>
      <c r="AD38" s="63">
        <f t="shared" si="10"/>
        <v>0</v>
      </c>
      <c r="AE38" s="63">
        <f t="shared" si="11"/>
        <v>0</v>
      </c>
      <c r="AF38" s="63">
        <f t="shared" si="12"/>
        <v>0</v>
      </c>
      <c r="AG38" s="63">
        <f t="shared" si="13"/>
        <v>0</v>
      </c>
      <c r="AH38" s="63">
        <f t="shared" si="14"/>
        <v>0</v>
      </c>
      <c r="AI38" s="315"/>
      <c r="AJ38" s="63"/>
      <c r="AK38" s="63"/>
      <c r="AL38" s="63"/>
      <c r="AM38" s="63"/>
      <c r="AN38" s="63"/>
      <c r="AO38" s="63"/>
    </row>
    <row r="39" spans="1:41" ht="11.25" customHeight="1" thickBot="1">
      <c r="A39" s="397"/>
      <c r="B39" s="394"/>
      <c r="C39" s="254" t="s">
        <v>31</v>
      </c>
      <c r="D39" s="255"/>
      <c r="E39" s="256"/>
      <c r="F39" s="256"/>
      <c r="G39" s="256"/>
      <c r="H39" s="347"/>
      <c r="I39" s="348"/>
      <c r="J39" s="349"/>
      <c r="K39" s="256"/>
      <c r="L39" s="256"/>
      <c r="M39" s="347"/>
      <c r="N39" s="255"/>
      <c r="O39" s="256"/>
      <c r="P39" s="256"/>
      <c r="Q39" s="256"/>
      <c r="R39" s="347"/>
      <c r="S39" s="255"/>
      <c r="T39" s="256"/>
      <c r="U39" s="256"/>
      <c r="V39" s="256"/>
      <c r="W39" s="347"/>
      <c r="X39" s="255"/>
      <c r="Y39" s="255"/>
      <c r="Z39" s="255"/>
      <c r="AA39" s="256"/>
      <c r="AB39" s="350"/>
      <c r="AC39" s="359"/>
      <c r="AD39" s="63">
        <f t="shared" si="10"/>
        <v>0</v>
      </c>
      <c r="AE39" s="63">
        <f t="shared" si="11"/>
        <v>0</v>
      </c>
      <c r="AF39" s="63">
        <f t="shared" si="12"/>
        <v>0</v>
      </c>
      <c r="AG39" s="63">
        <f t="shared" si="13"/>
        <v>0</v>
      </c>
      <c r="AH39" s="63">
        <f t="shared" si="14"/>
        <v>0</v>
      </c>
      <c r="AI39" s="315"/>
      <c r="AJ39" s="63"/>
      <c r="AK39" s="63"/>
      <c r="AL39" s="63"/>
      <c r="AM39" s="63"/>
      <c r="AN39" s="63"/>
      <c r="AO39" s="63"/>
    </row>
    <row r="40" spans="1:41" ht="11.25" customHeight="1">
      <c r="A40" s="304"/>
      <c r="B40" s="407" t="s">
        <v>110</v>
      </c>
      <c r="C40" s="263" t="s">
        <v>0</v>
      </c>
      <c r="D40" s="281"/>
      <c r="E40" s="282"/>
      <c r="F40" s="282"/>
      <c r="G40" s="282"/>
      <c r="H40" s="283"/>
      <c r="I40" s="284"/>
      <c r="J40" s="285"/>
      <c r="K40" s="285"/>
      <c r="L40" s="285"/>
      <c r="M40" s="286"/>
      <c r="N40" s="287"/>
      <c r="O40" s="285"/>
      <c r="P40" s="285"/>
      <c r="Q40" s="285"/>
      <c r="R40" s="283"/>
      <c r="S40" s="284"/>
      <c r="T40" s="285"/>
      <c r="U40" s="285"/>
      <c r="V40" s="285"/>
      <c r="W40" s="286"/>
      <c r="X40" s="287"/>
      <c r="Y40" s="285"/>
      <c r="Z40" s="285"/>
      <c r="AA40" s="285"/>
      <c r="AB40" s="288"/>
      <c r="AC40" s="359">
        <f>AC28+AC36</f>
        <v>0</v>
      </c>
      <c r="AD40" s="63">
        <f>SUM(D40:H40)</f>
        <v>0</v>
      </c>
      <c r="AE40" s="63">
        <f>SUM(I40:M40)</f>
        <v>0</v>
      </c>
      <c r="AF40" s="63">
        <f>SUM(N40:R40)</f>
        <v>0</v>
      </c>
      <c r="AG40" s="63">
        <f>SUM(S40:W40)</f>
        <v>0</v>
      </c>
      <c r="AH40" s="63">
        <f>SUM(X40:AB40)</f>
        <v>0</v>
      </c>
      <c r="AI40" s="315"/>
      <c r="AJ40" s="63"/>
      <c r="AK40" s="63"/>
      <c r="AL40" s="63"/>
      <c r="AM40" s="63"/>
      <c r="AN40" s="63"/>
      <c r="AO40" s="63"/>
    </row>
    <row r="41" spans="1:41" ht="11.25" customHeight="1" thickBot="1">
      <c r="A41" s="289"/>
      <c r="B41" s="408"/>
      <c r="C41" s="254" t="s">
        <v>31</v>
      </c>
      <c r="D41" s="290"/>
      <c r="E41" s="291"/>
      <c r="F41" s="291"/>
      <c r="G41" s="291"/>
      <c r="H41" s="292"/>
      <c r="I41" s="293"/>
      <c r="J41" s="294"/>
      <c r="K41" s="294"/>
      <c r="L41" s="294"/>
      <c r="M41" s="295"/>
      <c r="N41" s="296"/>
      <c r="O41" s="294"/>
      <c r="P41" s="294"/>
      <c r="Q41" s="294"/>
      <c r="R41" s="292"/>
      <c r="S41" s="293"/>
      <c r="T41" s="294"/>
      <c r="U41" s="294"/>
      <c r="V41" s="294"/>
      <c r="W41" s="295"/>
      <c r="X41" s="296"/>
      <c r="Y41" s="294"/>
      <c r="Z41" s="294"/>
      <c r="AA41" s="294"/>
      <c r="AB41" s="297"/>
      <c r="AC41" s="359">
        <f>AC24+AC28+AC32+AC36</f>
        <v>0</v>
      </c>
      <c r="AD41" s="63">
        <f>SUM(D41:H41)</f>
        <v>0</v>
      </c>
      <c r="AE41" s="63">
        <f>SUM(I41:M41)</f>
        <v>0</v>
      </c>
      <c r="AF41" s="63">
        <f>SUM(N41:R41)</f>
        <v>0</v>
      </c>
      <c r="AG41" s="63">
        <f>SUM(S41:W41)</f>
        <v>0</v>
      </c>
      <c r="AH41" s="63">
        <f>SUM(X41:AB41)</f>
        <v>0</v>
      </c>
      <c r="AI41" s="315"/>
      <c r="AJ41" s="63"/>
      <c r="AK41" s="63"/>
      <c r="AL41" s="63"/>
      <c r="AM41" s="63"/>
      <c r="AN41" s="63"/>
      <c r="AO41" s="63"/>
    </row>
    <row r="42" spans="1:41" ht="11.25" customHeight="1" thickBot="1">
      <c r="A42" s="233"/>
      <c r="B42" s="233"/>
      <c r="C42" s="234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233"/>
      <c r="Y42" s="233"/>
      <c r="Z42" s="233"/>
      <c r="AA42" s="233"/>
      <c r="AB42" s="233"/>
      <c r="AC42" s="359"/>
      <c r="AD42" s="5" t="s">
        <v>50</v>
      </c>
      <c r="AE42" s="5" t="s">
        <v>51</v>
      </c>
      <c r="AF42" s="5" t="s">
        <v>52</v>
      </c>
      <c r="AG42" s="5" t="s">
        <v>53</v>
      </c>
      <c r="AH42" s="5" t="s">
        <v>54</v>
      </c>
      <c r="AI42" s="315"/>
      <c r="AJ42" s="63"/>
      <c r="AK42" s="63"/>
      <c r="AL42" s="63"/>
      <c r="AM42" s="63"/>
      <c r="AN42" s="63"/>
      <c r="AO42" s="63"/>
    </row>
    <row r="43" spans="1:41" ht="11.25" customHeight="1">
      <c r="A43" s="389">
        <f>'Dati part'!B20</f>
        <v>3</v>
      </c>
      <c r="B43" s="392" t="s">
        <v>3</v>
      </c>
      <c r="C43" s="235" t="s">
        <v>0</v>
      </c>
      <c r="D43" s="236"/>
      <c r="E43" s="237"/>
      <c r="F43" s="237"/>
      <c r="G43" s="237"/>
      <c r="H43" s="339"/>
      <c r="I43" s="340"/>
      <c r="J43" s="341"/>
      <c r="K43" s="237"/>
      <c r="L43" s="237"/>
      <c r="M43" s="339"/>
      <c r="N43" s="236"/>
      <c r="O43" s="237"/>
      <c r="P43" s="237"/>
      <c r="Q43" s="237"/>
      <c r="R43" s="339"/>
      <c r="S43" s="236"/>
      <c r="T43" s="237"/>
      <c r="U43" s="237"/>
      <c r="V43" s="237"/>
      <c r="W43" s="339"/>
      <c r="X43" s="236"/>
      <c r="Y43" s="236"/>
      <c r="Z43" s="236"/>
      <c r="AA43" s="237"/>
      <c r="AB43" s="342"/>
      <c r="AC43" s="359">
        <f>SUM(AD43:AH46)</f>
        <v>0</v>
      </c>
      <c r="AD43" s="63">
        <f aca="true" t="shared" si="15" ref="AD43:AD58">SUM(D43:H43)</f>
        <v>0</v>
      </c>
      <c r="AE43" s="63">
        <f aca="true" t="shared" si="16" ref="AE43:AE58">SUM(I43:M43)</f>
        <v>0</v>
      </c>
      <c r="AF43" s="63">
        <f aca="true" t="shared" si="17" ref="AF43:AF58">SUM(N43:R43)</f>
        <v>0</v>
      </c>
      <c r="AG43" s="63">
        <f aca="true" t="shared" si="18" ref="AG43:AG58">SUM(S43:W43)</f>
        <v>0</v>
      </c>
      <c r="AH43" s="63">
        <f aca="true" t="shared" si="19" ref="AH43:AH58">SUM(X43:AB43)</f>
        <v>0</v>
      </c>
      <c r="AI43" s="315"/>
      <c r="AJ43" s="63"/>
      <c r="AK43" s="63"/>
      <c r="AL43" s="63"/>
      <c r="AM43" s="63"/>
      <c r="AN43" s="63"/>
      <c r="AO43" s="63"/>
    </row>
    <row r="44" spans="1:41" ht="11.25" customHeight="1">
      <c r="A44" s="390"/>
      <c r="B44" s="393"/>
      <c r="C44" s="245" t="s">
        <v>1</v>
      </c>
      <c r="D44" s="246"/>
      <c r="E44" s="247"/>
      <c r="F44" s="247"/>
      <c r="G44" s="247"/>
      <c r="H44" s="343"/>
      <c r="I44" s="344"/>
      <c r="J44" s="345"/>
      <c r="K44" s="247"/>
      <c r="L44" s="247"/>
      <c r="M44" s="343"/>
      <c r="N44" s="246"/>
      <c r="O44" s="247"/>
      <c r="P44" s="247"/>
      <c r="Q44" s="247"/>
      <c r="R44" s="343"/>
      <c r="S44" s="246"/>
      <c r="T44" s="247"/>
      <c r="U44" s="247"/>
      <c r="V44" s="247"/>
      <c r="W44" s="343"/>
      <c r="X44" s="246"/>
      <c r="Y44" s="246"/>
      <c r="Z44" s="246"/>
      <c r="AA44" s="247"/>
      <c r="AB44" s="346"/>
      <c r="AC44" s="359"/>
      <c r="AD44" s="63">
        <f t="shared" si="15"/>
        <v>0</v>
      </c>
      <c r="AE44" s="63">
        <f t="shared" si="16"/>
        <v>0</v>
      </c>
      <c r="AF44" s="63">
        <f t="shared" si="17"/>
        <v>0</v>
      </c>
      <c r="AG44" s="63">
        <f t="shared" si="18"/>
        <v>0</v>
      </c>
      <c r="AH44" s="63">
        <f t="shared" si="19"/>
        <v>0</v>
      </c>
      <c r="AI44" s="315"/>
      <c r="AJ44" s="63"/>
      <c r="AK44" s="63"/>
      <c r="AL44" s="63"/>
      <c r="AM44" s="63"/>
      <c r="AN44" s="63"/>
      <c r="AO44" s="63"/>
    </row>
    <row r="45" spans="1:41" ht="11.25" customHeight="1">
      <c r="A45" s="391"/>
      <c r="B45" s="393"/>
      <c r="C45" s="245" t="s">
        <v>2</v>
      </c>
      <c r="D45" s="246"/>
      <c r="E45" s="247"/>
      <c r="F45" s="247"/>
      <c r="G45" s="247"/>
      <c r="H45" s="343"/>
      <c r="I45" s="344"/>
      <c r="J45" s="345"/>
      <c r="K45" s="247"/>
      <c r="L45" s="247"/>
      <c r="M45" s="343"/>
      <c r="N45" s="246"/>
      <c r="O45" s="247"/>
      <c r="P45" s="247"/>
      <c r="Q45" s="247"/>
      <c r="R45" s="343"/>
      <c r="S45" s="246"/>
      <c r="T45" s="247"/>
      <c r="U45" s="247"/>
      <c r="V45" s="247"/>
      <c r="W45" s="343"/>
      <c r="X45" s="246"/>
      <c r="Y45" s="246"/>
      <c r="Z45" s="246"/>
      <c r="AA45" s="247"/>
      <c r="AB45" s="346"/>
      <c r="AC45" s="359"/>
      <c r="AD45" s="63">
        <f t="shared" si="15"/>
        <v>0</v>
      </c>
      <c r="AE45" s="63">
        <f t="shared" si="16"/>
        <v>0</v>
      </c>
      <c r="AF45" s="63">
        <f t="shared" si="17"/>
        <v>0</v>
      </c>
      <c r="AG45" s="63">
        <f t="shared" si="18"/>
        <v>0</v>
      </c>
      <c r="AH45" s="63">
        <f t="shared" si="19"/>
        <v>0</v>
      </c>
      <c r="AI45" s="315"/>
      <c r="AJ45" s="63"/>
      <c r="AK45" s="63"/>
      <c r="AL45" s="63"/>
      <c r="AM45" s="63"/>
      <c r="AN45" s="63"/>
      <c r="AO45" s="63"/>
    </row>
    <row r="46" spans="1:41" ht="11.25" customHeight="1" thickBot="1">
      <c r="A46" s="395" t="str">
        <f>'Dati part'!C20</f>
        <v>NOME E COGNOME</v>
      </c>
      <c r="B46" s="394"/>
      <c r="C46" s="254" t="s">
        <v>31</v>
      </c>
      <c r="D46" s="255"/>
      <c r="E46" s="256"/>
      <c r="F46" s="256"/>
      <c r="G46" s="256"/>
      <c r="H46" s="347"/>
      <c r="I46" s="348"/>
      <c r="J46" s="349"/>
      <c r="K46" s="256"/>
      <c r="L46" s="256"/>
      <c r="M46" s="347"/>
      <c r="N46" s="255"/>
      <c r="O46" s="256"/>
      <c r="P46" s="256"/>
      <c r="Q46" s="256"/>
      <c r="R46" s="347"/>
      <c r="S46" s="255"/>
      <c r="T46" s="256"/>
      <c r="U46" s="256"/>
      <c r="V46" s="256"/>
      <c r="W46" s="347"/>
      <c r="X46" s="255"/>
      <c r="Y46" s="255"/>
      <c r="Z46" s="255"/>
      <c r="AA46" s="256"/>
      <c r="AB46" s="350"/>
      <c r="AC46" s="359"/>
      <c r="AD46" s="63">
        <f t="shared" si="15"/>
        <v>0</v>
      </c>
      <c r="AE46" s="63">
        <f t="shared" si="16"/>
        <v>0</v>
      </c>
      <c r="AF46" s="63">
        <f t="shared" si="17"/>
        <v>0</v>
      </c>
      <c r="AG46" s="63">
        <f t="shared" si="18"/>
        <v>0</v>
      </c>
      <c r="AH46" s="63">
        <f t="shared" si="19"/>
        <v>0</v>
      </c>
      <c r="AI46" s="315"/>
      <c r="AJ46" s="63"/>
      <c r="AK46" s="63"/>
      <c r="AL46" s="63"/>
      <c r="AM46" s="63"/>
      <c r="AN46" s="63"/>
      <c r="AO46" s="63"/>
    </row>
    <row r="47" spans="1:41" ht="11.25" customHeight="1">
      <c r="A47" s="396"/>
      <c r="B47" s="398" t="s">
        <v>4</v>
      </c>
      <c r="C47" s="263" t="s">
        <v>0</v>
      </c>
      <c r="D47" s="279"/>
      <c r="E47" s="264"/>
      <c r="F47" s="264"/>
      <c r="G47" s="264"/>
      <c r="H47" s="351"/>
      <c r="I47" s="352"/>
      <c r="J47" s="353"/>
      <c r="K47" s="264"/>
      <c r="L47" s="264"/>
      <c r="M47" s="351"/>
      <c r="N47" s="279"/>
      <c r="O47" s="264"/>
      <c r="P47" s="264"/>
      <c r="Q47" s="264"/>
      <c r="R47" s="351"/>
      <c r="S47" s="279"/>
      <c r="T47" s="264"/>
      <c r="U47" s="264"/>
      <c r="V47" s="264"/>
      <c r="W47" s="351"/>
      <c r="X47" s="279"/>
      <c r="Y47" s="279"/>
      <c r="Z47" s="279"/>
      <c r="AA47" s="264"/>
      <c r="AB47" s="354"/>
      <c r="AC47" s="359">
        <f>SUM(AD47:AH50)</f>
        <v>0</v>
      </c>
      <c r="AD47" s="63">
        <f t="shared" si="15"/>
        <v>0</v>
      </c>
      <c r="AE47" s="63">
        <f t="shared" si="16"/>
        <v>0</v>
      </c>
      <c r="AF47" s="63">
        <f t="shared" si="17"/>
        <v>0</v>
      </c>
      <c r="AG47" s="63">
        <f t="shared" si="18"/>
        <v>0</v>
      </c>
      <c r="AH47" s="63">
        <f t="shared" si="19"/>
        <v>0</v>
      </c>
      <c r="AI47" s="315"/>
      <c r="AJ47" s="63"/>
      <c r="AK47" s="63"/>
      <c r="AL47" s="63"/>
      <c r="AM47" s="63"/>
      <c r="AN47" s="63"/>
      <c r="AO47" s="63"/>
    </row>
    <row r="48" spans="1:41" ht="11.25" customHeight="1">
      <c r="A48" s="396"/>
      <c r="B48" s="393"/>
      <c r="C48" s="245" t="s">
        <v>1</v>
      </c>
      <c r="D48" s="246"/>
      <c r="E48" s="247"/>
      <c r="F48" s="247"/>
      <c r="G48" s="247"/>
      <c r="H48" s="343"/>
      <c r="I48" s="344"/>
      <c r="J48" s="345"/>
      <c r="K48" s="247"/>
      <c r="L48" s="247"/>
      <c r="M48" s="343"/>
      <c r="N48" s="246"/>
      <c r="O48" s="247"/>
      <c r="P48" s="247"/>
      <c r="Q48" s="247"/>
      <c r="R48" s="343"/>
      <c r="S48" s="246"/>
      <c r="T48" s="247"/>
      <c r="U48" s="247"/>
      <c r="V48" s="247"/>
      <c r="W48" s="343"/>
      <c r="X48" s="246"/>
      <c r="Y48" s="246"/>
      <c r="Z48" s="246"/>
      <c r="AA48" s="247"/>
      <c r="AB48" s="346"/>
      <c r="AC48" s="359"/>
      <c r="AD48" s="63">
        <f t="shared" si="15"/>
        <v>0</v>
      </c>
      <c r="AE48" s="63">
        <f t="shared" si="16"/>
        <v>0</v>
      </c>
      <c r="AF48" s="63">
        <f t="shared" si="17"/>
        <v>0</v>
      </c>
      <c r="AG48" s="63">
        <f t="shared" si="18"/>
        <v>0</v>
      </c>
      <c r="AH48" s="63">
        <f t="shared" si="19"/>
        <v>0</v>
      </c>
      <c r="AI48" s="315"/>
      <c r="AJ48" s="63"/>
      <c r="AK48" s="63"/>
      <c r="AL48" s="63"/>
      <c r="AM48" s="63"/>
      <c r="AN48" s="63"/>
      <c r="AO48" s="63"/>
    </row>
    <row r="49" spans="1:41" ht="11.25" customHeight="1">
      <c r="A49" s="396"/>
      <c r="B49" s="393"/>
      <c r="C49" s="245" t="s">
        <v>2</v>
      </c>
      <c r="D49" s="246"/>
      <c r="E49" s="247"/>
      <c r="F49" s="247"/>
      <c r="G49" s="247"/>
      <c r="H49" s="343"/>
      <c r="I49" s="344"/>
      <c r="J49" s="345"/>
      <c r="K49" s="247"/>
      <c r="L49" s="247"/>
      <c r="M49" s="343"/>
      <c r="N49" s="246"/>
      <c r="O49" s="247"/>
      <c r="P49" s="247"/>
      <c r="Q49" s="247"/>
      <c r="R49" s="343"/>
      <c r="S49" s="246"/>
      <c r="T49" s="247"/>
      <c r="U49" s="247"/>
      <c r="V49" s="247"/>
      <c r="W49" s="343"/>
      <c r="X49" s="246"/>
      <c r="Y49" s="246"/>
      <c r="Z49" s="246"/>
      <c r="AA49" s="247"/>
      <c r="AB49" s="346"/>
      <c r="AC49" s="359"/>
      <c r="AD49" s="63">
        <f t="shared" si="15"/>
        <v>0</v>
      </c>
      <c r="AE49" s="63">
        <f t="shared" si="16"/>
        <v>0</v>
      </c>
      <c r="AF49" s="63">
        <f t="shared" si="17"/>
        <v>0</v>
      </c>
      <c r="AG49" s="63">
        <f t="shared" si="18"/>
        <v>0</v>
      </c>
      <c r="AH49" s="63">
        <f t="shared" si="19"/>
        <v>0</v>
      </c>
      <c r="AI49" s="315"/>
      <c r="AJ49" s="63"/>
      <c r="AK49" s="63"/>
      <c r="AL49" s="63"/>
      <c r="AM49" s="63"/>
      <c r="AN49" s="63"/>
      <c r="AO49" s="63"/>
    </row>
    <row r="50" spans="1:41" ht="11.25" customHeight="1" thickBot="1">
      <c r="A50" s="396"/>
      <c r="B50" s="399"/>
      <c r="C50" s="271" t="s">
        <v>31</v>
      </c>
      <c r="D50" s="303"/>
      <c r="E50" s="272"/>
      <c r="F50" s="272"/>
      <c r="G50" s="272"/>
      <c r="H50" s="355"/>
      <c r="I50" s="356"/>
      <c r="J50" s="357"/>
      <c r="K50" s="272"/>
      <c r="L50" s="272"/>
      <c r="M50" s="355"/>
      <c r="N50" s="303"/>
      <c r="O50" s="272"/>
      <c r="P50" s="272"/>
      <c r="Q50" s="272"/>
      <c r="R50" s="355"/>
      <c r="S50" s="303"/>
      <c r="T50" s="272"/>
      <c r="U50" s="272"/>
      <c r="V50" s="272"/>
      <c r="W50" s="355"/>
      <c r="X50" s="303"/>
      <c r="Y50" s="303"/>
      <c r="Z50" s="303"/>
      <c r="AA50" s="272"/>
      <c r="AB50" s="358"/>
      <c r="AC50" s="359"/>
      <c r="AD50" s="63">
        <f t="shared" si="15"/>
        <v>0</v>
      </c>
      <c r="AE50" s="63">
        <f t="shared" si="16"/>
        <v>0</v>
      </c>
      <c r="AF50" s="63">
        <f t="shared" si="17"/>
        <v>0</v>
      </c>
      <c r="AG50" s="63">
        <f t="shared" si="18"/>
        <v>0</v>
      </c>
      <c r="AH50" s="63">
        <f t="shared" si="19"/>
        <v>0</v>
      </c>
      <c r="AI50" s="315"/>
      <c r="AJ50" s="63"/>
      <c r="AK50" s="63"/>
      <c r="AL50" s="63"/>
      <c r="AM50" s="63"/>
      <c r="AN50" s="63"/>
      <c r="AO50" s="63"/>
    </row>
    <row r="51" spans="1:41" ht="11.25" customHeight="1">
      <c r="A51" s="396"/>
      <c r="B51" s="392" t="s">
        <v>5</v>
      </c>
      <c r="C51" s="235" t="s">
        <v>0</v>
      </c>
      <c r="D51" s="236"/>
      <c r="E51" s="237"/>
      <c r="F51" s="237"/>
      <c r="G51" s="237"/>
      <c r="H51" s="339"/>
      <c r="I51" s="340"/>
      <c r="J51" s="341"/>
      <c r="K51" s="237"/>
      <c r="L51" s="237"/>
      <c r="M51" s="339"/>
      <c r="N51" s="236"/>
      <c r="O51" s="237"/>
      <c r="P51" s="237"/>
      <c r="Q51" s="237"/>
      <c r="R51" s="339"/>
      <c r="S51" s="236"/>
      <c r="T51" s="237"/>
      <c r="U51" s="237"/>
      <c r="V51" s="237"/>
      <c r="W51" s="339"/>
      <c r="X51" s="236"/>
      <c r="Y51" s="236"/>
      <c r="Z51" s="236"/>
      <c r="AA51" s="237"/>
      <c r="AB51" s="342"/>
      <c r="AC51" s="359">
        <f>SUM(AD51:AH54)</f>
        <v>0</v>
      </c>
      <c r="AD51" s="63">
        <f t="shared" si="15"/>
        <v>0</v>
      </c>
      <c r="AE51" s="63">
        <f t="shared" si="16"/>
        <v>0</v>
      </c>
      <c r="AF51" s="63">
        <f t="shared" si="17"/>
        <v>0</v>
      </c>
      <c r="AG51" s="63">
        <f t="shared" si="18"/>
        <v>0</v>
      </c>
      <c r="AH51" s="63">
        <f t="shared" si="19"/>
        <v>0</v>
      </c>
      <c r="AI51" s="315"/>
      <c r="AJ51" s="63"/>
      <c r="AK51" s="63"/>
      <c r="AL51" s="63"/>
      <c r="AM51" s="63"/>
      <c r="AN51" s="63"/>
      <c r="AO51" s="63"/>
    </row>
    <row r="52" spans="1:41" ht="11.25" customHeight="1">
      <c r="A52" s="396"/>
      <c r="B52" s="393"/>
      <c r="C52" s="245" t="s">
        <v>1</v>
      </c>
      <c r="D52" s="246"/>
      <c r="E52" s="247"/>
      <c r="F52" s="247"/>
      <c r="G52" s="247"/>
      <c r="H52" s="343"/>
      <c r="I52" s="344"/>
      <c r="J52" s="345"/>
      <c r="K52" s="247"/>
      <c r="L52" s="247"/>
      <c r="M52" s="343"/>
      <c r="N52" s="246"/>
      <c r="O52" s="247"/>
      <c r="P52" s="247"/>
      <c r="Q52" s="247"/>
      <c r="R52" s="343"/>
      <c r="S52" s="246"/>
      <c r="T52" s="247"/>
      <c r="U52" s="247"/>
      <c r="V52" s="247"/>
      <c r="W52" s="343"/>
      <c r="X52" s="246"/>
      <c r="Y52" s="246"/>
      <c r="Z52" s="246"/>
      <c r="AA52" s="247"/>
      <c r="AB52" s="346"/>
      <c r="AC52" s="359"/>
      <c r="AD52" s="63">
        <f t="shared" si="15"/>
        <v>0</v>
      </c>
      <c r="AE52" s="63">
        <f t="shared" si="16"/>
        <v>0</v>
      </c>
      <c r="AF52" s="63">
        <f t="shared" si="17"/>
        <v>0</v>
      </c>
      <c r="AG52" s="63">
        <f t="shared" si="18"/>
        <v>0</v>
      </c>
      <c r="AH52" s="63">
        <f t="shared" si="19"/>
        <v>0</v>
      </c>
      <c r="AI52" s="315"/>
      <c r="AJ52" s="63"/>
      <c r="AK52" s="63"/>
      <c r="AL52" s="63"/>
      <c r="AM52" s="63"/>
      <c r="AN52" s="63"/>
      <c r="AO52" s="63"/>
    </row>
    <row r="53" spans="1:41" ht="11.25" customHeight="1">
      <c r="A53" s="396"/>
      <c r="B53" s="393"/>
      <c r="C53" s="245" t="s">
        <v>2</v>
      </c>
      <c r="D53" s="246"/>
      <c r="E53" s="247"/>
      <c r="F53" s="247"/>
      <c r="G53" s="247"/>
      <c r="H53" s="343"/>
      <c r="I53" s="344"/>
      <c r="J53" s="345"/>
      <c r="K53" s="247"/>
      <c r="L53" s="247"/>
      <c r="M53" s="343"/>
      <c r="N53" s="246"/>
      <c r="O53" s="247"/>
      <c r="P53" s="247"/>
      <c r="Q53" s="247"/>
      <c r="R53" s="343"/>
      <c r="S53" s="246"/>
      <c r="T53" s="247"/>
      <c r="U53" s="247"/>
      <c r="V53" s="247"/>
      <c r="W53" s="343"/>
      <c r="X53" s="246"/>
      <c r="Y53" s="246"/>
      <c r="Z53" s="246"/>
      <c r="AA53" s="247"/>
      <c r="AB53" s="346"/>
      <c r="AC53" s="359"/>
      <c r="AD53" s="63">
        <f t="shared" si="15"/>
        <v>0</v>
      </c>
      <c r="AE53" s="63">
        <f t="shared" si="16"/>
        <v>0</v>
      </c>
      <c r="AF53" s="63">
        <f t="shared" si="17"/>
        <v>0</v>
      </c>
      <c r="AG53" s="63">
        <f t="shared" si="18"/>
        <v>0</v>
      </c>
      <c r="AH53" s="63">
        <f t="shared" si="19"/>
        <v>0</v>
      </c>
      <c r="AI53" s="315"/>
      <c r="AJ53" s="63"/>
      <c r="AK53" s="63"/>
      <c r="AL53" s="63"/>
      <c r="AM53" s="63"/>
      <c r="AN53" s="63"/>
      <c r="AO53" s="63"/>
    </row>
    <row r="54" spans="1:41" ht="11.25" customHeight="1" thickBot="1">
      <c r="A54" s="396"/>
      <c r="B54" s="394"/>
      <c r="C54" s="254" t="s">
        <v>31</v>
      </c>
      <c r="D54" s="255"/>
      <c r="E54" s="256"/>
      <c r="F54" s="256"/>
      <c r="G54" s="256"/>
      <c r="H54" s="347"/>
      <c r="I54" s="348"/>
      <c r="J54" s="349"/>
      <c r="K54" s="256"/>
      <c r="L54" s="256"/>
      <c r="M54" s="347"/>
      <c r="N54" s="255"/>
      <c r="O54" s="256"/>
      <c r="P54" s="256"/>
      <c r="Q54" s="256"/>
      <c r="R54" s="347"/>
      <c r="S54" s="255"/>
      <c r="T54" s="256"/>
      <c r="U54" s="256"/>
      <c r="V54" s="256"/>
      <c r="W54" s="347"/>
      <c r="X54" s="255"/>
      <c r="Y54" s="255"/>
      <c r="Z54" s="255"/>
      <c r="AA54" s="256"/>
      <c r="AB54" s="350"/>
      <c r="AC54" s="359"/>
      <c r="AD54" s="63">
        <f t="shared" si="15"/>
        <v>0</v>
      </c>
      <c r="AE54" s="63">
        <f t="shared" si="16"/>
        <v>0</v>
      </c>
      <c r="AF54" s="63">
        <f t="shared" si="17"/>
        <v>0</v>
      </c>
      <c r="AG54" s="63">
        <f t="shared" si="18"/>
        <v>0</v>
      </c>
      <c r="AH54" s="63">
        <f t="shared" si="19"/>
        <v>0</v>
      </c>
      <c r="AI54" s="315"/>
      <c r="AJ54" s="63"/>
      <c r="AK54" s="63"/>
      <c r="AL54" s="63"/>
      <c r="AM54" s="63"/>
      <c r="AN54" s="63"/>
      <c r="AO54" s="63"/>
    </row>
    <row r="55" spans="1:41" ht="11.25" customHeight="1">
      <c r="A55" s="396"/>
      <c r="B55" s="398" t="s">
        <v>22</v>
      </c>
      <c r="C55" s="263" t="s">
        <v>0</v>
      </c>
      <c r="D55" s="279"/>
      <c r="E55" s="264"/>
      <c r="F55" s="264"/>
      <c r="G55" s="264"/>
      <c r="H55" s="351"/>
      <c r="I55" s="352"/>
      <c r="J55" s="353"/>
      <c r="K55" s="264"/>
      <c r="L55" s="264"/>
      <c r="M55" s="351"/>
      <c r="N55" s="279"/>
      <c r="O55" s="264"/>
      <c r="P55" s="264"/>
      <c r="Q55" s="264"/>
      <c r="R55" s="351"/>
      <c r="S55" s="279"/>
      <c r="T55" s="264"/>
      <c r="U55" s="264"/>
      <c r="V55" s="264"/>
      <c r="W55" s="351"/>
      <c r="X55" s="279"/>
      <c r="Y55" s="279"/>
      <c r="Z55" s="279"/>
      <c r="AA55" s="264"/>
      <c r="AB55" s="354"/>
      <c r="AC55" s="359">
        <f>SUM(AD55:AH58)</f>
        <v>0</v>
      </c>
      <c r="AD55" s="63">
        <f t="shared" si="15"/>
        <v>0</v>
      </c>
      <c r="AE55" s="63">
        <f t="shared" si="16"/>
        <v>0</v>
      </c>
      <c r="AF55" s="63">
        <f t="shared" si="17"/>
        <v>0</v>
      </c>
      <c r="AG55" s="63">
        <f t="shared" si="18"/>
        <v>0</v>
      </c>
      <c r="AH55" s="63">
        <f t="shared" si="19"/>
        <v>0</v>
      </c>
      <c r="AI55" s="315"/>
      <c r="AJ55" s="63"/>
      <c r="AK55" s="63"/>
      <c r="AL55" s="63"/>
      <c r="AM55" s="63"/>
      <c r="AN55" s="63"/>
      <c r="AO55" s="63"/>
    </row>
    <row r="56" spans="1:41" ht="11.25" customHeight="1">
      <c r="A56" s="396"/>
      <c r="B56" s="393"/>
      <c r="C56" s="245" t="s">
        <v>1</v>
      </c>
      <c r="D56" s="246"/>
      <c r="E56" s="247"/>
      <c r="F56" s="247"/>
      <c r="G56" s="247"/>
      <c r="H56" s="343"/>
      <c r="I56" s="344"/>
      <c r="J56" s="345"/>
      <c r="K56" s="247"/>
      <c r="L56" s="247"/>
      <c r="M56" s="343"/>
      <c r="N56" s="246"/>
      <c r="O56" s="247"/>
      <c r="P56" s="247"/>
      <c r="Q56" s="247"/>
      <c r="R56" s="343"/>
      <c r="S56" s="246"/>
      <c r="T56" s="247"/>
      <c r="U56" s="247"/>
      <c r="V56" s="247"/>
      <c r="W56" s="343"/>
      <c r="X56" s="246"/>
      <c r="Y56" s="246"/>
      <c r="Z56" s="246"/>
      <c r="AA56" s="247"/>
      <c r="AB56" s="346"/>
      <c r="AC56" s="359"/>
      <c r="AD56" s="63">
        <f t="shared" si="15"/>
        <v>0</v>
      </c>
      <c r="AE56" s="63">
        <f t="shared" si="16"/>
        <v>0</v>
      </c>
      <c r="AF56" s="63">
        <f t="shared" si="17"/>
        <v>0</v>
      </c>
      <c r="AG56" s="63">
        <f t="shared" si="18"/>
        <v>0</v>
      </c>
      <c r="AH56" s="63">
        <f t="shared" si="19"/>
        <v>0</v>
      </c>
      <c r="AI56" s="315"/>
      <c r="AJ56" s="63"/>
      <c r="AK56" s="63"/>
      <c r="AL56" s="63"/>
      <c r="AM56" s="63"/>
      <c r="AN56" s="63"/>
      <c r="AO56" s="63"/>
    </row>
    <row r="57" spans="1:41" ht="11.25" customHeight="1">
      <c r="A57" s="396"/>
      <c r="B57" s="393"/>
      <c r="C57" s="245" t="s">
        <v>2</v>
      </c>
      <c r="D57" s="246"/>
      <c r="E57" s="247"/>
      <c r="F57" s="247"/>
      <c r="G57" s="247"/>
      <c r="H57" s="343"/>
      <c r="I57" s="344"/>
      <c r="J57" s="345"/>
      <c r="K57" s="247"/>
      <c r="L57" s="247"/>
      <c r="M57" s="343"/>
      <c r="N57" s="246"/>
      <c r="O57" s="247"/>
      <c r="P57" s="247"/>
      <c r="Q57" s="247"/>
      <c r="R57" s="343"/>
      <c r="S57" s="246"/>
      <c r="T57" s="247"/>
      <c r="U57" s="247"/>
      <c r="V57" s="247"/>
      <c r="W57" s="343"/>
      <c r="X57" s="246"/>
      <c r="Y57" s="246"/>
      <c r="Z57" s="246"/>
      <c r="AA57" s="247"/>
      <c r="AB57" s="346"/>
      <c r="AC57" s="359"/>
      <c r="AD57" s="63">
        <f t="shared" si="15"/>
        <v>0</v>
      </c>
      <c r="AE57" s="63">
        <f t="shared" si="16"/>
        <v>0</v>
      </c>
      <c r="AF57" s="63">
        <f t="shared" si="17"/>
        <v>0</v>
      </c>
      <c r="AG57" s="63">
        <f t="shared" si="18"/>
        <v>0</v>
      </c>
      <c r="AH57" s="63">
        <f t="shared" si="19"/>
        <v>0</v>
      </c>
      <c r="AI57" s="315"/>
      <c r="AJ57" s="63"/>
      <c r="AK57" s="63"/>
      <c r="AL57" s="63"/>
      <c r="AM57" s="63"/>
      <c r="AN57" s="63"/>
      <c r="AO57" s="63"/>
    </row>
    <row r="58" spans="1:41" ht="11.25" customHeight="1" thickBot="1">
      <c r="A58" s="397"/>
      <c r="B58" s="394"/>
      <c r="C58" s="254" t="s">
        <v>31</v>
      </c>
      <c r="D58" s="255"/>
      <c r="E58" s="256"/>
      <c r="F58" s="256"/>
      <c r="G58" s="256"/>
      <c r="H58" s="347"/>
      <c r="I58" s="348"/>
      <c r="J58" s="349"/>
      <c r="K58" s="256"/>
      <c r="L58" s="256"/>
      <c r="M58" s="347"/>
      <c r="N58" s="255"/>
      <c r="O58" s="256"/>
      <c r="P58" s="256"/>
      <c r="Q58" s="256"/>
      <c r="R58" s="347"/>
      <c r="S58" s="255"/>
      <c r="T58" s="256"/>
      <c r="U58" s="256"/>
      <c r="V58" s="256"/>
      <c r="W58" s="347"/>
      <c r="X58" s="255"/>
      <c r="Y58" s="255"/>
      <c r="Z58" s="255"/>
      <c r="AA58" s="256"/>
      <c r="AB58" s="350"/>
      <c r="AC58" s="359"/>
      <c r="AD58" s="63">
        <f t="shared" si="15"/>
        <v>0</v>
      </c>
      <c r="AE58" s="63">
        <f t="shared" si="16"/>
        <v>0</v>
      </c>
      <c r="AF58" s="63">
        <f t="shared" si="17"/>
        <v>0</v>
      </c>
      <c r="AG58" s="63">
        <f t="shared" si="18"/>
        <v>0</v>
      </c>
      <c r="AH58" s="63">
        <f t="shared" si="19"/>
        <v>0</v>
      </c>
      <c r="AI58" s="315"/>
      <c r="AJ58" s="63"/>
      <c r="AK58" s="63"/>
      <c r="AL58" s="63"/>
      <c r="AM58" s="63"/>
      <c r="AN58" s="63"/>
      <c r="AO58" s="63"/>
    </row>
    <row r="59" spans="1:41" ht="11.25" customHeight="1">
      <c r="A59" s="304"/>
      <c r="B59" s="407" t="s">
        <v>110</v>
      </c>
      <c r="C59" s="263" t="s">
        <v>0</v>
      </c>
      <c r="D59" s="281"/>
      <c r="E59" s="282"/>
      <c r="F59" s="282"/>
      <c r="G59" s="282"/>
      <c r="H59" s="283"/>
      <c r="I59" s="284"/>
      <c r="J59" s="285"/>
      <c r="K59" s="285"/>
      <c r="L59" s="285"/>
      <c r="M59" s="286"/>
      <c r="N59" s="287"/>
      <c r="O59" s="285"/>
      <c r="P59" s="285"/>
      <c r="Q59" s="285"/>
      <c r="R59" s="283"/>
      <c r="S59" s="284"/>
      <c r="T59" s="285"/>
      <c r="U59" s="285"/>
      <c r="V59" s="285"/>
      <c r="W59" s="286"/>
      <c r="X59" s="287"/>
      <c r="Y59" s="285"/>
      <c r="Z59" s="285"/>
      <c r="AA59" s="285"/>
      <c r="AB59" s="288"/>
      <c r="AC59" s="359">
        <f>AC47+AC55</f>
        <v>0</v>
      </c>
      <c r="AD59" s="63">
        <f>SUM(D59:H59)</f>
        <v>0</v>
      </c>
      <c r="AE59" s="63">
        <f>SUM(I59:M59)</f>
        <v>0</v>
      </c>
      <c r="AF59" s="63">
        <f>SUM(N59:R59)</f>
        <v>0</v>
      </c>
      <c r="AG59" s="63">
        <f>SUM(S59:W59)</f>
        <v>0</v>
      </c>
      <c r="AH59" s="63">
        <f>SUM(X59:AB59)</f>
        <v>0</v>
      </c>
      <c r="AI59" s="315"/>
      <c r="AJ59" s="63"/>
      <c r="AK59" s="63"/>
      <c r="AL59" s="63"/>
      <c r="AM59" s="63"/>
      <c r="AN59" s="63"/>
      <c r="AO59" s="63"/>
    </row>
    <row r="60" spans="1:41" ht="11.25" customHeight="1" thickBot="1">
      <c r="A60" s="289"/>
      <c r="B60" s="408"/>
      <c r="C60" s="254" t="s">
        <v>31</v>
      </c>
      <c r="D60" s="290"/>
      <c r="E60" s="291"/>
      <c r="F60" s="291"/>
      <c r="G60" s="291"/>
      <c r="H60" s="292"/>
      <c r="I60" s="293"/>
      <c r="J60" s="294"/>
      <c r="K60" s="294"/>
      <c r="L60" s="294"/>
      <c r="M60" s="295"/>
      <c r="N60" s="296"/>
      <c r="O60" s="294"/>
      <c r="P60" s="294"/>
      <c r="Q60" s="294"/>
      <c r="R60" s="292"/>
      <c r="S60" s="293"/>
      <c r="T60" s="294"/>
      <c r="U60" s="294"/>
      <c r="V60" s="294"/>
      <c r="W60" s="295"/>
      <c r="X60" s="296"/>
      <c r="Y60" s="294"/>
      <c r="Z60" s="294"/>
      <c r="AA60" s="294"/>
      <c r="AB60" s="297"/>
      <c r="AC60" s="359">
        <f>AC43+AC47+AC51+AC55</f>
        <v>0</v>
      </c>
      <c r="AD60" s="63">
        <f>SUM(D60:H60)</f>
        <v>0</v>
      </c>
      <c r="AE60" s="63">
        <f>SUM(I60:M60)</f>
        <v>0</v>
      </c>
      <c r="AF60" s="63">
        <f>SUM(N60:R60)</f>
        <v>0</v>
      </c>
      <c r="AG60" s="63">
        <f>SUM(S60:W60)</f>
        <v>0</v>
      </c>
      <c r="AH60" s="63">
        <f>SUM(X60:AB60)</f>
        <v>0</v>
      </c>
      <c r="AI60" s="315"/>
      <c r="AJ60" s="63"/>
      <c r="AK60" s="63"/>
      <c r="AL60" s="63"/>
      <c r="AM60" s="63"/>
      <c r="AN60" s="63"/>
      <c r="AO60" s="63"/>
    </row>
    <row r="61" spans="1:41" ht="11.25" customHeight="1" thickBot="1">
      <c r="A61" s="233"/>
      <c r="B61" s="233"/>
      <c r="C61" s="234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233"/>
      <c r="Y61" s="233"/>
      <c r="Z61" s="233"/>
      <c r="AA61" s="233"/>
      <c r="AB61" s="233"/>
      <c r="AC61" s="359"/>
      <c r="AD61" s="5" t="s">
        <v>50</v>
      </c>
      <c r="AE61" s="5" t="s">
        <v>51</v>
      </c>
      <c r="AF61" s="5" t="s">
        <v>52</v>
      </c>
      <c r="AG61" s="5" t="s">
        <v>53</v>
      </c>
      <c r="AH61" s="5" t="s">
        <v>54</v>
      </c>
      <c r="AI61" s="315"/>
      <c r="AJ61" s="63"/>
      <c r="AK61" s="63"/>
      <c r="AL61" s="63"/>
      <c r="AM61" s="63"/>
      <c r="AN61" s="63"/>
      <c r="AO61" s="63"/>
    </row>
    <row r="62" spans="1:41" ht="11.25" customHeight="1">
      <c r="A62" s="389">
        <f>'Dati part'!B21</f>
        <v>4</v>
      </c>
      <c r="B62" s="392" t="s">
        <v>3</v>
      </c>
      <c r="C62" s="235" t="s">
        <v>0</v>
      </c>
      <c r="D62" s="236"/>
      <c r="E62" s="237"/>
      <c r="F62" s="237"/>
      <c r="G62" s="237"/>
      <c r="H62" s="339"/>
      <c r="I62" s="340"/>
      <c r="J62" s="341"/>
      <c r="K62" s="237"/>
      <c r="L62" s="237"/>
      <c r="M62" s="339"/>
      <c r="N62" s="236"/>
      <c r="O62" s="237"/>
      <c r="P62" s="237"/>
      <c r="Q62" s="237"/>
      <c r="R62" s="339"/>
      <c r="S62" s="236"/>
      <c r="T62" s="237"/>
      <c r="U62" s="237"/>
      <c r="V62" s="237"/>
      <c r="W62" s="339"/>
      <c r="X62" s="236"/>
      <c r="Y62" s="236"/>
      <c r="Z62" s="236"/>
      <c r="AA62" s="237"/>
      <c r="AB62" s="342"/>
      <c r="AC62" s="359">
        <f>SUM(AD62:AH65)</f>
        <v>0</v>
      </c>
      <c r="AD62" s="63">
        <f aca="true" t="shared" si="20" ref="AD62:AD77">SUM(D62:H62)</f>
        <v>0</v>
      </c>
      <c r="AE62" s="63">
        <f aca="true" t="shared" si="21" ref="AE62:AE77">SUM(I62:M62)</f>
        <v>0</v>
      </c>
      <c r="AF62" s="63">
        <f aca="true" t="shared" si="22" ref="AF62:AF77">SUM(N62:R62)</f>
        <v>0</v>
      </c>
      <c r="AG62" s="63">
        <f aca="true" t="shared" si="23" ref="AG62:AG77">SUM(S62:W62)</f>
        <v>0</v>
      </c>
      <c r="AH62" s="63">
        <f aca="true" t="shared" si="24" ref="AH62:AH77">SUM(X62:AB62)</f>
        <v>0</v>
      </c>
      <c r="AI62" s="315"/>
      <c r="AJ62" s="63"/>
      <c r="AK62" s="63"/>
      <c r="AL62" s="63"/>
      <c r="AM62" s="63"/>
      <c r="AN62" s="63"/>
      <c r="AO62" s="63"/>
    </row>
    <row r="63" spans="1:41" ht="11.25" customHeight="1">
      <c r="A63" s="390"/>
      <c r="B63" s="393"/>
      <c r="C63" s="245" t="s">
        <v>1</v>
      </c>
      <c r="D63" s="246"/>
      <c r="E63" s="247"/>
      <c r="F63" s="247"/>
      <c r="G63" s="247"/>
      <c r="H63" s="343"/>
      <c r="I63" s="344"/>
      <c r="J63" s="345"/>
      <c r="K63" s="247"/>
      <c r="L63" s="247"/>
      <c r="M63" s="343"/>
      <c r="N63" s="246"/>
      <c r="O63" s="247"/>
      <c r="P63" s="247"/>
      <c r="Q63" s="247"/>
      <c r="R63" s="343"/>
      <c r="S63" s="246"/>
      <c r="T63" s="247"/>
      <c r="U63" s="247"/>
      <c r="V63" s="247"/>
      <c r="W63" s="343"/>
      <c r="X63" s="246"/>
      <c r="Y63" s="246"/>
      <c r="Z63" s="246"/>
      <c r="AA63" s="247"/>
      <c r="AB63" s="346"/>
      <c r="AC63" s="359"/>
      <c r="AD63" s="63">
        <f t="shared" si="20"/>
        <v>0</v>
      </c>
      <c r="AE63" s="63">
        <f t="shared" si="21"/>
        <v>0</v>
      </c>
      <c r="AF63" s="63">
        <f t="shared" si="22"/>
        <v>0</v>
      </c>
      <c r="AG63" s="63">
        <f t="shared" si="23"/>
        <v>0</v>
      </c>
      <c r="AH63" s="63">
        <f t="shared" si="24"/>
        <v>0</v>
      </c>
      <c r="AI63" s="315"/>
      <c r="AJ63" s="63"/>
      <c r="AK63" s="63"/>
      <c r="AL63" s="63"/>
      <c r="AM63" s="63"/>
      <c r="AN63" s="63"/>
      <c r="AO63" s="63"/>
    </row>
    <row r="64" spans="1:41" ht="11.25" customHeight="1">
      <c r="A64" s="391"/>
      <c r="B64" s="393"/>
      <c r="C64" s="245" t="s">
        <v>2</v>
      </c>
      <c r="D64" s="246"/>
      <c r="E64" s="247"/>
      <c r="F64" s="247"/>
      <c r="G64" s="247"/>
      <c r="H64" s="343"/>
      <c r="I64" s="344"/>
      <c r="J64" s="345"/>
      <c r="K64" s="247"/>
      <c r="L64" s="247"/>
      <c r="M64" s="343"/>
      <c r="N64" s="246"/>
      <c r="O64" s="247"/>
      <c r="P64" s="247"/>
      <c r="Q64" s="247"/>
      <c r="R64" s="343"/>
      <c r="S64" s="246"/>
      <c r="T64" s="247"/>
      <c r="U64" s="247"/>
      <c r="V64" s="247"/>
      <c r="W64" s="343"/>
      <c r="X64" s="246"/>
      <c r="Y64" s="246"/>
      <c r="Z64" s="246"/>
      <c r="AA64" s="247"/>
      <c r="AB64" s="346"/>
      <c r="AC64" s="359"/>
      <c r="AD64" s="63">
        <f t="shared" si="20"/>
        <v>0</v>
      </c>
      <c r="AE64" s="63">
        <f t="shared" si="21"/>
        <v>0</v>
      </c>
      <c r="AF64" s="63">
        <f t="shared" si="22"/>
        <v>0</v>
      </c>
      <c r="AG64" s="63">
        <f t="shared" si="23"/>
        <v>0</v>
      </c>
      <c r="AH64" s="63">
        <f t="shared" si="24"/>
        <v>0</v>
      </c>
      <c r="AI64" s="315"/>
      <c r="AJ64" s="63"/>
      <c r="AK64" s="63"/>
      <c r="AL64" s="63"/>
      <c r="AM64" s="63"/>
      <c r="AN64" s="63"/>
      <c r="AO64" s="63"/>
    </row>
    <row r="65" spans="1:41" ht="11.25" customHeight="1" thickBot="1">
      <c r="A65" s="395" t="str">
        <f>'Dati part'!C21</f>
        <v>NOME E COGNOME</v>
      </c>
      <c r="B65" s="394"/>
      <c r="C65" s="254" t="s">
        <v>31</v>
      </c>
      <c r="D65" s="255"/>
      <c r="E65" s="256"/>
      <c r="F65" s="256"/>
      <c r="G65" s="256"/>
      <c r="H65" s="347"/>
      <c r="I65" s="348"/>
      <c r="J65" s="349"/>
      <c r="K65" s="256"/>
      <c r="L65" s="256"/>
      <c r="M65" s="347"/>
      <c r="N65" s="255"/>
      <c r="O65" s="256"/>
      <c r="P65" s="256"/>
      <c r="Q65" s="256"/>
      <c r="R65" s="347"/>
      <c r="S65" s="255"/>
      <c r="T65" s="256"/>
      <c r="U65" s="256"/>
      <c r="V65" s="256"/>
      <c r="W65" s="347"/>
      <c r="X65" s="255"/>
      <c r="Y65" s="255"/>
      <c r="Z65" s="255"/>
      <c r="AA65" s="256"/>
      <c r="AB65" s="350"/>
      <c r="AC65" s="359"/>
      <c r="AD65" s="63">
        <f t="shared" si="20"/>
        <v>0</v>
      </c>
      <c r="AE65" s="63">
        <f t="shared" si="21"/>
        <v>0</v>
      </c>
      <c r="AF65" s="63">
        <f t="shared" si="22"/>
        <v>0</v>
      </c>
      <c r="AG65" s="63">
        <f t="shared" si="23"/>
        <v>0</v>
      </c>
      <c r="AH65" s="63">
        <f t="shared" si="24"/>
        <v>0</v>
      </c>
      <c r="AI65" s="315"/>
      <c r="AJ65" s="63"/>
      <c r="AK65" s="63"/>
      <c r="AL65" s="63"/>
      <c r="AM65" s="63"/>
      <c r="AN65" s="63"/>
      <c r="AO65" s="63"/>
    </row>
    <row r="66" spans="1:41" ht="11.25" customHeight="1">
      <c r="A66" s="396"/>
      <c r="B66" s="398" t="s">
        <v>4</v>
      </c>
      <c r="C66" s="263" t="s">
        <v>0</v>
      </c>
      <c r="D66" s="279"/>
      <c r="E66" s="264"/>
      <c r="F66" s="264"/>
      <c r="G66" s="264"/>
      <c r="H66" s="351"/>
      <c r="I66" s="352"/>
      <c r="J66" s="353"/>
      <c r="K66" s="264"/>
      <c r="L66" s="264"/>
      <c r="M66" s="351"/>
      <c r="N66" s="279"/>
      <c r="O66" s="264"/>
      <c r="P66" s="264"/>
      <c r="Q66" s="264"/>
      <c r="R66" s="351"/>
      <c r="S66" s="279"/>
      <c r="T66" s="264"/>
      <c r="U66" s="264"/>
      <c r="V66" s="264"/>
      <c r="W66" s="351"/>
      <c r="X66" s="279"/>
      <c r="Y66" s="279"/>
      <c r="Z66" s="279"/>
      <c r="AA66" s="264"/>
      <c r="AB66" s="354"/>
      <c r="AC66" s="359">
        <f>SUM(AD66:AH69)</f>
        <v>0</v>
      </c>
      <c r="AD66" s="63">
        <f t="shared" si="20"/>
        <v>0</v>
      </c>
      <c r="AE66" s="63">
        <f t="shared" si="21"/>
        <v>0</v>
      </c>
      <c r="AF66" s="63">
        <f t="shared" si="22"/>
        <v>0</v>
      </c>
      <c r="AG66" s="63">
        <f t="shared" si="23"/>
        <v>0</v>
      </c>
      <c r="AH66" s="63">
        <f t="shared" si="24"/>
        <v>0</v>
      </c>
      <c r="AI66" s="315"/>
      <c r="AJ66" s="63"/>
      <c r="AK66" s="63"/>
      <c r="AL66" s="63"/>
      <c r="AM66" s="63"/>
      <c r="AN66" s="63"/>
      <c r="AO66" s="63"/>
    </row>
    <row r="67" spans="1:41" ht="11.25" customHeight="1">
      <c r="A67" s="396"/>
      <c r="B67" s="393"/>
      <c r="C67" s="245" t="s">
        <v>1</v>
      </c>
      <c r="D67" s="246"/>
      <c r="E67" s="247"/>
      <c r="F67" s="247"/>
      <c r="G67" s="247"/>
      <c r="H67" s="343"/>
      <c r="I67" s="344"/>
      <c r="J67" s="345"/>
      <c r="K67" s="247"/>
      <c r="L67" s="247"/>
      <c r="M67" s="343"/>
      <c r="N67" s="246"/>
      <c r="O67" s="247"/>
      <c r="P67" s="247"/>
      <c r="Q67" s="247"/>
      <c r="R67" s="343"/>
      <c r="S67" s="246"/>
      <c r="T67" s="247"/>
      <c r="U67" s="247"/>
      <c r="V67" s="247"/>
      <c r="W67" s="343"/>
      <c r="X67" s="246"/>
      <c r="Y67" s="246"/>
      <c r="Z67" s="246"/>
      <c r="AA67" s="247"/>
      <c r="AB67" s="346"/>
      <c r="AC67" s="359"/>
      <c r="AD67" s="63">
        <f t="shared" si="20"/>
        <v>0</v>
      </c>
      <c r="AE67" s="63">
        <f t="shared" si="21"/>
        <v>0</v>
      </c>
      <c r="AF67" s="63">
        <f t="shared" si="22"/>
        <v>0</v>
      </c>
      <c r="AG67" s="63">
        <f t="shared" si="23"/>
        <v>0</v>
      </c>
      <c r="AH67" s="63">
        <f t="shared" si="24"/>
        <v>0</v>
      </c>
      <c r="AI67" s="315"/>
      <c r="AJ67" s="63"/>
      <c r="AK67" s="63"/>
      <c r="AL67" s="63"/>
      <c r="AM67" s="63"/>
      <c r="AN67" s="63"/>
      <c r="AO67" s="63"/>
    </row>
    <row r="68" spans="1:41" ht="11.25" customHeight="1">
      <c r="A68" s="396"/>
      <c r="B68" s="393"/>
      <c r="C68" s="245" t="s">
        <v>2</v>
      </c>
      <c r="D68" s="246"/>
      <c r="E68" s="247"/>
      <c r="F68" s="247"/>
      <c r="G68" s="247"/>
      <c r="H68" s="343"/>
      <c r="I68" s="344"/>
      <c r="J68" s="345"/>
      <c r="K68" s="247"/>
      <c r="L68" s="247"/>
      <c r="M68" s="343"/>
      <c r="N68" s="246"/>
      <c r="O68" s="247"/>
      <c r="P68" s="247"/>
      <c r="Q68" s="247"/>
      <c r="R68" s="343"/>
      <c r="S68" s="246"/>
      <c r="T68" s="247"/>
      <c r="U68" s="247"/>
      <c r="V68" s="247"/>
      <c r="W68" s="343"/>
      <c r="X68" s="246"/>
      <c r="Y68" s="246"/>
      <c r="Z68" s="246"/>
      <c r="AA68" s="247"/>
      <c r="AB68" s="346"/>
      <c r="AC68" s="359"/>
      <c r="AD68" s="63">
        <f t="shared" si="20"/>
        <v>0</v>
      </c>
      <c r="AE68" s="63">
        <f t="shared" si="21"/>
        <v>0</v>
      </c>
      <c r="AF68" s="63">
        <f t="shared" si="22"/>
        <v>0</v>
      </c>
      <c r="AG68" s="63">
        <f t="shared" si="23"/>
        <v>0</v>
      </c>
      <c r="AH68" s="63">
        <f t="shared" si="24"/>
        <v>0</v>
      </c>
      <c r="AI68" s="315"/>
      <c r="AJ68" s="63"/>
      <c r="AK68" s="63"/>
      <c r="AL68" s="63"/>
      <c r="AM68" s="63"/>
      <c r="AN68" s="63"/>
      <c r="AO68" s="63"/>
    </row>
    <row r="69" spans="1:41" ht="11.25" customHeight="1" thickBot="1">
      <c r="A69" s="396"/>
      <c r="B69" s="399"/>
      <c r="C69" s="271" t="s">
        <v>31</v>
      </c>
      <c r="D69" s="303"/>
      <c r="E69" s="272"/>
      <c r="F69" s="272"/>
      <c r="G69" s="272"/>
      <c r="H69" s="355"/>
      <c r="I69" s="356"/>
      <c r="J69" s="357"/>
      <c r="K69" s="272"/>
      <c r="L69" s="272"/>
      <c r="M69" s="355"/>
      <c r="N69" s="303"/>
      <c r="O69" s="272"/>
      <c r="P69" s="272"/>
      <c r="Q69" s="272"/>
      <c r="R69" s="355"/>
      <c r="S69" s="303"/>
      <c r="T69" s="272"/>
      <c r="U69" s="272"/>
      <c r="V69" s="272"/>
      <c r="W69" s="355"/>
      <c r="X69" s="303"/>
      <c r="Y69" s="303"/>
      <c r="Z69" s="303"/>
      <c r="AA69" s="272"/>
      <c r="AB69" s="358"/>
      <c r="AC69" s="359"/>
      <c r="AD69" s="63">
        <f t="shared" si="20"/>
        <v>0</v>
      </c>
      <c r="AE69" s="63">
        <f t="shared" si="21"/>
        <v>0</v>
      </c>
      <c r="AF69" s="63">
        <f t="shared" si="22"/>
        <v>0</v>
      </c>
      <c r="AG69" s="63">
        <f t="shared" si="23"/>
        <v>0</v>
      </c>
      <c r="AH69" s="63">
        <f t="shared" si="24"/>
        <v>0</v>
      </c>
      <c r="AI69" s="315"/>
      <c r="AJ69" s="63"/>
      <c r="AK69" s="63"/>
      <c r="AL69" s="63"/>
      <c r="AM69" s="63"/>
      <c r="AN69" s="63"/>
      <c r="AO69" s="63"/>
    </row>
    <row r="70" spans="1:41" ht="11.25" customHeight="1">
      <c r="A70" s="396"/>
      <c r="B70" s="392" t="s">
        <v>5</v>
      </c>
      <c r="C70" s="235" t="s">
        <v>0</v>
      </c>
      <c r="D70" s="236"/>
      <c r="E70" s="237"/>
      <c r="F70" s="237"/>
      <c r="G70" s="237"/>
      <c r="H70" s="339"/>
      <c r="I70" s="340"/>
      <c r="J70" s="341"/>
      <c r="K70" s="237"/>
      <c r="L70" s="237"/>
      <c r="M70" s="339"/>
      <c r="N70" s="236"/>
      <c r="O70" s="237"/>
      <c r="P70" s="237"/>
      <c r="Q70" s="237"/>
      <c r="R70" s="339"/>
      <c r="S70" s="236"/>
      <c r="T70" s="237"/>
      <c r="U70" s="237"/>
      <c r="V70" s="237"/>
      <c r="W70" s="339"/>
      <c r="X70" s="236"/>
      <c r="Y70" s="236"/>
      <c r="Z70" s="236"/>
      <c r="AA70" s="237"/>
      <c r="AB70" s="342"/>
      <c r="AC70" s="359">
        <f>SUM(AD70:AH73)</f>
        <v>0</v>
      </c>
      <c r="AD70" s="63">
        <f t="shared" si="20"/>
        <v>0</v>
      </c>
      <c r="AE70" s="63">
        <f t="shared" si="21"/>
        <v>0</v>
      </c>
      <c r="AF70" s="63">
        <f t="shared" si="22"/>
        <v>0</v>
      </c>
      <c r="AG70" s="63">
        <f t="shared" si="23"/>
        <v>0</v>
      </c>
      <c r="AH70" s="63">
        <f t="shared" si="24"/>
        <v>0</v>
      </c>
      <c r="AI70" s="315"/>
      <c r="AJ70" s="63"/>
      <c r="AK70" s="63"/>
      <c r="AL70" s="63"/>
      <c r="AM70" s="63"/>
      <c r="AN70" s="63"/>
      <c r="AO70" s="63"/>
    </row>
    <row r="71" spans="1:41" ht="11.25" customHeight="1">
      <c r="A71" s="396"/>
      <c r="B71" s="393"/>
      <c r="C71" s="245" t="s">
        <v>1</v>
      </c>
      <c r="D71" s="246"/>
      <c r="E71" s="247"/>
      <c r="F71" s="247"/>
      <c r="G71" s="247"/>
      <c r="H71" s="343"/>
      <c r="I71" s="344"/>
      <c r="J71" s="345"/>
      <c r="K71" s="247"/>
      <c r="L71" s="247"/>
      <c r="M71" s="343"/>
      <c r="N71" s="246"/>
      <c r="O71" s="247"/>
      <c r="P71" s="247"/>
      <c r="Q71" s="247"/>
      <c r="R71" s="343"/>
      <c r="S71" s="246"/>
      <c r="T71" s="247"/>
      <c r="U71" s="247"/>
      <c r="V71" s="247"/>
      <c r="W71" s="343"/>
      <c r="X71" s="246"/>
      <c r="Y71" s="246"/>
      <c r="Z71" s="246"/>
      <c r="AA71" s="247"/>
      <c r="AB71" s="346"/>
      <c r="AC71" s="359"/>
      <c r="AD71" s="63">
        <f t="shared" si="20"/>
        <v>0</v>
      </c>
      <c r="AE71" s="63">
        <f t="shared" si="21"/>
        <v>0</v>
      </c>
      <c r="AF71" s="63">
        <f t="shared" si="22"/>
        <v>0</v>
      </c>
      <c r="AG71" s="63">
        <f t="shared" si="23"/>
        <v>0</v>
      </c>
      <c r="AH71" s="63">
        <f t="shared" si="24"/>
        <v>0</v>
      </c>
      <c r="AI71" s="315"/>
      <c r="AJ71" s="63"/>
      <c r="AK71" s="63"/>
      <c r="AL71" s="63"/>
      <c r="AM71" s="63"/>
      <c r="AN71" s="63"/>
      <c r="AO71" s="63"/>
    </row>
    <row r="72" spans="1:41" ht="11.25" customHeight="1">
      <c r="A72" s="396"/>
      <c r="B72" s="393"/>
      <c r="C72" s="245" t="s">
        <v>2</v>
      </c>
      <c r="D72" s="246"/>
      <c r="E72" s="247"/>
      <c r="F72" s="247"/>
      <c r="G72" s="247"/>
      <c r="H72" s="343"/>
      <c r="I72" s="344"/>
      <c r="J72" s="345"/>
      <c r="K72" s="247"/>
      <c r="L72" s="247"/>
      <c r="M72" s="343"/>
      <c r="N72" s="246"/>
      <c r="O72" s="247"/>
      <c r="P72" s="247"/>
      <c r="Q72" s="247"/>
      <c r="R72" s="343"/>
      <c r="S72" s="246"/>
      <c r="T72" s="247"/>
      <c r="U72" s="247"/>
      <c r="V72" s="247"/>
      <c r="W72" s="343"/>
      <c r="X72" s="246"/>
      <c r="Y72" s="246"/>
      <c r="Z72" s="246"/>
      <c r="AA72" s="247"/>
      <c r="AB72" s="346"/>
      <c r="AC72" s="359"/>
      <c r="AD72" s="63">
        <f t="shared" si="20"/>
        <v>0</v>
      </c>
      <c r="AE72" s="63">
        <f t="shared" si="21"/>
        <v>0</v>
      </c>
      <c r="AF72" s="63">
        <f t="shared" si="22"/>
        <v>0</v>
      </c>
      <c r="AG72" s="63">
        <f t="shared" si="23"/>
        <v>0</v>
      </c>
      <c r="AH72" s="63">
        <f t="shared" si="24"/>
        <v>0</v>
      </c>
      <c r="AI72" s="315"/>
      <c r="AJ72" s="63"/>
      <c r="AK72" s="63"/>
      <c r="AL72" s="63"/>
      <c r="AM72" s="63"/>
      <c r="AN72" s="63"/>
      <c r="AO72" s="63"/>
    </row>
    <row r="73" spans="1:41" ht="11.25" customHeight="1" thickBot="1">
      <c r="A73" s="396"/>
      <c r="B73" s="394"/>
      <c r="C73" s="254" t="s">
        <v>31</v>
      </c>
      <c r="D73" s="255"/>
      <c r="E73" s="256"/>
      <c r="F73" s="256"/>
      <c r="G73" s="256"/>
      <c r="H73" s="347"/>
      <c r="I73" s="348"/>
      <c r="J73" s="349"/>
      <c r="K73" s="256"/>
      <c r="L73" s="256"/>
      <c r="M73" s="347"/>
      <c r="N73" s="255"/>
      <c r="O73" s="256"/>
      <c r="P73" s="256"/>
      <c r="Q73" s="256"/>
      <c r="R73" s="347"/>
      <c r="S73" s="255"/>
      <c r="T73" s="256"/>
      <c r="U73" s="256"/>
      <c r="V73" s="256"/>
      <c r="W73" s="347"/>
      <c r="X73" s="255"/>
      <c r="Y73" s="255"/>
      <c r="Z73" s="255"/>
      <c r="AA73" s="256"/>
      <c r="AB73" s="350"/>
      <c r="AC73" s="359"/>
      <c r="AD73" s="63">
        <f t="shared" si="20"/>
        <v>0</v>
      </c>
      <c r="AE73" s="63">
        <f t="shared" si="21"/>
        <v>0</v>
      </c>
      <c r="AF73" s="63">
        <f t="shared" si="22"/>
        <v>0</v>
      </c>
      <c r="AG73" s="63">
        <f t="shared" si="23"/>
        <v>0</v>
      </c>
      <c r="AH73" s="63">
        <f t="shared" si="24"/>
        <v>0</v>
      </c>
      <c r="AI73" s="315"/>
      <c r="AJ73" s="63"/>
      <c r="AK73" s="63"/>
      <c r="AL73" s="63"/>
      <c r="AM73" s="63"/>
      <c r="AN73" s="63"/>
      <c r="AO73" s="63"/>
    </row>
    <row r="74" spans="1:41" ht="11.25" customHeight="1">
      <c r="A74" s="396"/>
      <c r="B74" s="398" t="s">
        <v>22</v>
      </c>
      <c r="C74" s="263" t="s">
        <v>0</v>
      </c>
      <c r="D74" s="279"/>
      <c r="E74" s="264"/>
      <c r="F74" s="264"/>
      <c r="G74" s="264"/>
      <c r="H74" s="351"/>
      <c r="I74" s="352"/>
      <c r="J74" s="353"/>
      <c r="K74" s="264"/>
      <c r="L74" s="264"/>
      <c r="M74" s="351"/>
      <c r="N74" s="279"/>
      <c r="O74" s="264"/>
      <c r="P74" s="264"/>
      <c r="Q74" s="264"/>
      <c r="R74" s="351"/>
      <c r="S74" s="279"/>
      <c r="T74" s="264"/>
      <c r="U74" s="264"/>
      <c r="V74" s="264"/>
      <c r="W74" s="351"/>
      <c r="X74" s="279"/>
      <c r="Y74" s="279"/>
      <c r="Z74" s="279"/>
      <c r="AA74" s="264"/>
      <c r="AB74" s="354"/>
      <c r="AC74" s="359">
        <f>SUM(AD74:AH77)</f>
        <v>0</v>
      </c>
      <c r="AD74" s="63">
        <f t="shared" si="20"/>
        <v>0</v>
      </c>
      <c r="AE74" s="63">
        <f t="shared" si="21"/>
        <v>0</v>
      </c>
      <c r="AF74" s="63">
        <f t="shared" si="22"/>
        <v>0</v>
      </c>
      <c r="AG74" s="63">
        <f t="shared" si="23"/>
        <v>0</v>
      </c>
      <c r="AH74" s="63">
        <f t="shared" si="24"/>
        <v>0</v>
      </c>
      <c r="AI74" s="315"/>
      <c r="AJ74" s="63"/>
      <c r="AK74" s="63"/>
      <c r="AL74" s="63"/>
      <c r="AM74" s="63"/>
      <c r="AN74" s="63"/>
      <c r="AO74" s="63"/>
    </row>
    <row r="75" spans="1:41" ht="11.25" customHeight="1">
      <c r="A75" s="396"/>
      <c r="B75" s="393"/>
      <c r="C75" s="245" t="s">
        <v>1</v>
      </c>
      <c r="D75" s="246"/>
      <c r="E75" s="247"/>
      <c r="F75" s="247"/>
      <c r="G75" s="247"/>
      <c r="H75" s="343"/>
      <c r="I75" s="344"/>
      <c r="J75" s="345"/>
      <c r="K75" s="247"/>
      <c r="L75" s="247"/>
      <c r="M75" s="343"/>
      <c r="N75" s="246"/>
      <c r="O75" s="247"/>
      <c r="P75" s="247"/>
      <c r="Q75" s="247"/>
      <c r="R75" s="343"/>
      <c r="S75" s="246"/>
      <c r="T75" s="247"/>
      <c r="U75" s="247"/>
      <c r="V75" s="247"/>
      <c r="W75" s="343"/>
      <c r="X75" s="246"/>
      <c r="Y75" s="246"/>
      <c r="Z75" s="246"/>
      <c r="AA75" s="247"/>
      <c r="AB75" s="346"/>
      <c r="AC75" s="359"/>
      <c r="AD75" s="63">
        <f t="shared" si="20"/>
        <v>0</v>
      </c>
      <c r="AE75" s="63">
        <f t="shared" si="21"/>
        <v>0</v>
      </c>
      <c r="AF75" s="63">
        <f t="shared" si="22"/>
        <v>0</v>
      </c>
      <c r="AG75" s="63">
        <f t="shared" si="23"/>
        <v>0</v>
      </c>
      <c r="AH75" s="63">
        <f t="shared" si="24"/>
        <v>0</v>
      </c>
      <c r="AI75" s="315"/>
      <c r="AJ75" s="63"/>
      <c r="AK75" s="63"/>
      <c r="AL75" s="63"/>
      <c r="AM75" s="63"/>
      <c r="AN75" s="63"/>
      <c r="AO75" s="63"/>
    </row>
    <row r="76" spans="1:41" ht="11.25" customHeight="1">
      <c r="A76" s="396"/>
      <c r="B76" s="393"/>
      <c r="C76" s="245" t="s">
        <v>2</v>
      </c>
      <c r="D76" s="246"/>
      <c r="E76" s="247"/>
      <c r="F76" s="247"/>
      <c r="G76" s="247"/>
      <c r="H76" s="343"/>
      <c r="I76" s="344"/>
      <c r="J76" s="345"/>
      <c r="K76" s="247"/>
      <c r="L76" s="247"/>
      <c r="M76" s="343"/>
      <c r="N76" s="246"/>
      <c r="O76" s="247"/>
      <c r="P76" s="247"/>
      <c r="Q76" s="247"/>
      <c r="R76" s="343"/>
      <c r="S76" s="246"/>
      <c r="T76" s="247"/>
      <c r="U76" s="247"/>
      <c r="V76" s="247"/>
      <c r="W76" s="343"/>
      <c r="X76" s="246"/>
      <c r="Y76" s="246"/>
      <c r="Z76" s="246"/>
      <c r="AA76" s="247"/>
      <c r="AB76" s="346"/>
      <c r="AC76" s="359"/>
      <c r="AD76" s="63">
        <f t="shared" si="20"/>
        <v>0</v>
      </c>
      <c r="AE76" s="63">
        <f t="shared" si="21"/>
        <v>0</v>
      </c>
      <c r="AF76" s="63">
        <f t="shared" si="22"/>
        <v>0</v>
      </c>
      <c r="AG76" s="63">
        <f t="shared" si="23"/>
        <v>0</v>
      </c>
      <c r="AH76" s="63">
        <f t="shared" si="24"/>
        <v>0</v>
      </c>
      <c r="AI76" s="315"/>
      <c r="AJ76" s="63"/>
      <c r="AK76" s="63"/>
      <c r="AL76" s="63"/>
      <c r="AM76" s="63"/>
      <c r="AN76" s="63"/>
      <c r="AO76" s="63"/>
    </row>
    <row r="77" spans="1:41" ht="11.25" customHeight="1" thickBot="1">
      <c r="A77" s="397"/>
      <c r="B77" s="394"/>
      <c r="C77" s="254" t="s">
        <v>31</v>
      </c>
      <c r="D77" s="255"/>
      <c r="E77" s="256"/>
      <c r="F77" s="256"/>
      <c r="G77" s="256"/>
      <c r="H77" s="347"/>
      <c r="I77" s="348"/>
      <c r="J77" s="349"/>
      <c r="K77" s="256"/>
      <c r="L77" s="256"/>
      <c r="M77" s="347"/>
      <c r="N77" s="255"/>
      <c r="O77" s="256"/>
      <c r="P77" s="256"/>
      <c r="Q77" s="256"/>
      <c r="R77" s="347"/>
      <c r="S77" s="255"/>
      <c r="T77" s="256"/>
      <c r="U77" s="256"/>
      <c r="V77" s="256"/>
      <c r="W77" s="347"/>
      <c r="X77" s="255"/>
      <c r="Y77" s="255"/>
      <c r="Z77" s="255"/>
      <c r="AA77" s="256"/>
      <c r="AB77" s="350"/>
      <c r="AC77" s="359"/>
      <c r="AD77" s="63">
        <f t="shared" si="20"/>
        <v>0</v>
      </c>
      <c r="AE77" s="63">
        <f t="shared" si="21"/>
        <v>0</v>
      </c>
      <c r="AF77" s="63">
        <f t="shared" si="22"/>
        <v>0</v>
      </c>
      <c r="AG77" s="63">
        <f t="shared" si="23"/>
        <v>0</v>
      </c>
      <c r="AH77" s="63">
        <f t="shared" si="24"/>
        <v>0</v>
      </c>
      <c r="AI77" s="315"/>
      <c r="AJ77" s="63"/>
      <c r="AK77" s="63"/>
      <c r="AL77" s="63"/>
      <c r="AM77" s="63"/>
      <c r="AN77" s="63"/>
      <c r="AO77" s="63"/>
    </row>
    <row r="78" spans="1:41" ht="11.25" customHeight="1">
      <c r="A78" s="304"/>
      <c r="B78" s="407" t="s">
        <v>110</v>
      </c>
      <c r="C78" s="263" t="s">
        <v>0</v>
      </c>
      <c r="D78" s="281"/>
      <c r="E78" s="282"/>
      <c r="F78" s="282"/>
      <c r="G78" s="282"/>
      <c r="H78" s="283"/>
      <c r="I78" s="284"/>
      <c r="J78" s="285"/>
      <c r="K78" s="285"/>
      <c r="L78" s="285"/>
      <c r="M78" s="286"/>
      <c r="N78" s="287"/>
      <c r="O78" s="285"/>
      <c r="P78" s="285"/>
      <c r="Q78" s="285"/>
      <c r="R78" s="283"/>
      <c r="S78" s="284"/>
      <c r="T78" s="285"/>
      <c r="U78" s="285"/>
      <c r="V78" s="285"/>
      <c r="W78" s="286"/>
      <c r="X78" s="287"/>
      <c r="Y78" s="285"/>
      <c r="Z78" s="285"/>
      <c r="AA78" s="285"/>
      <c r="AB78" s="288"/>
      <c r="AC78" s="359">
        <f>AC66+AC74</f>
        <v>0</v>
      </c>
      <c r="AD78" s="63">
        <f>SUM(D78:H78)</f>
        <v>0</v>
      </c>
      <c r="AE78" s="63">
        <f>SUM(I78:M78)</f>
        <v>0</v>
      </c>
      <c r="AF78" s="63">
        <f>SUM(N78:R78)</f>
        <v>0</v>
      </c>
      <c r="AG78" s="63">
        <f>SUM(S78:W78)</f>
        <v>0</v>
      </c>
      <c r="AH78" s="63">
        <f>SUM(X78:AB78)</f>
        <v>0</v>
      </c>
      <c r="AI78" s="315"/>
      <c r="AJ78" s="63"/>
      <c r="AK78" s="63"/>
      <c r="AL78" s="63"/>
      <c r="AM78" s="63"/>
      <c r="AN78" s="63"/>
      <c r="AO78" s="63"/>
    </row>
    <row r="79" spans="1:41" ht="11.25" customHeight="1" thickBot="1">
      <c r="A79" s="289"/>
      <c r="B79" s="408"/>
      <c r="C79" s="254" t="s">
        <v>31</v>
      </c>
      <c r="D79" s="290"/>
      <c r="E79" s="291"/>
      <c r="F79" s="291"/>
      <c r="G79" s="291"/>
      <c r="H79" s="292"/>
      <c r="I79" s="293"/>
      <c r="J79" s="294"/>
      <c r="K79" s="294"/>
      <c r="L79" s="294"/>
      <c r="M79" s="295"/>
      <c r="N79" s="296"/>
      <c r="O79" s="294"/>
      <c r="P79" s="294"/>
      <c r="Q79" s="294"/>
      <c r="R79" s="292"/>
      <c r="S79" s="293"/>
      <c r="T79" s="294"/>
      <c r="U79" s="294"/>
      <c r="V79" s="294"/>
      <c r="W79" s="295"/>
      <c r="X79" s="296"/>
      <c r="Y79" s="294"/>
      <c r="Z79" s="294"/>
      <c r="AA79" s="294"/>
      <c r="AB79" s="297"/>
      <c r="AC79" s="359">
        <f>AC62+AC66+AC70+AC74</f>
        <v>0</v>
      </c>
      <c r="AD79" s="63">
        <f>SUM(D79:H79)</f>
        <v>0</v>
      </c>
      <c r="AE79" s="63">
        <f>SUM(I79:M79)</f>
        <v>0</v>
      </c>
      <c r="AF79" s="63">
        <f>SUM(N79:R79)</f>
        <v>0</v>
      </c>
      <c r="AG79" s="63">
        <f>SUM(S79:W79)</f>
        <v>0</v>
      </c>
      <c r="AH79" s="63">
        <f>SUM(X79:AB79)</f>
        <v>0</v>
      </c>
      <c r="AI79" s="315"/>
      <c r="AJ79" s="63"/>
      <c r="AK79" s="63"/>
      <c r="AL79" s="63"/>
      <c r="AM79" s="63"/>
      <c r="AN79" s="63"/>
      <c r="AO79" s="63"/>
    </row>
    <row r="80" spans="1:41" ht="11.25" customHeight="1" thickBot="1">
      <c r="A80" s="233"/>
      <c r="B80" s="233"/>
      <c r="C80" s="234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233"/>
      <c r="Y80" s="233"/>
      <c r="Z80" s="233"/>
      <c r="AA80" s="233"/>
      <c r="AB80" s="233"/>
      <c r="AC80" s="359"/>
      <c r="AD80" s="5" t="s">
        <v>50</v>
      </c>
      <c r="AE80" s="5" t="s">
        <v>51</v>
      </c>
      <c r="AF80" s="5" t="s">
        <v>52</v>
      </c>
      <c r="AG80" s="5" t="s">
        <v>53</v>
      </c>
      <c r="AH80" s="5" t="s">
        <v>54</v>
      </c>
      <c r="AI80" s="315"/>
      <c r="AJ80" s="63"/>
      <c r="AK80" s="63"/>
      <c r="AL80" s="63"/>
      <c r="AM80" s="63"/>
      <c r="AN80" s="63"/>
      <c r="AO80" s="63"/>
    </row>
    <row r="81" spans="1:41" ht="11.25" customHeight="1">
      <c r="A81" s="389">
        <f>'Dati part'!B22</f>
        <v>5</v>
      </c>
      <c r="B81" s="392" t="s">
        <v>3</v>
      </c>
      <c r="C81" s="235" t="s">
        <v>0</v>
      </c>
      <c r="D81" s="236"/>
      <c r="E81" s="237"/>
      <c r="F81" s="237"/>
      <c r="G81" s="237"/>
      <c r="H81" s="339"/>
      <c r="I81" s="340"/>
      <c r="J81" s="341"/>
      <c r="K81" s="237"/>
      <c r="L81" s="237"/>
      <c r="M81" s="339"/>
      <c r="N81" s="236"/>
      <c r="O81" s="237"/>
      <c r="P81" s="237"/>
      <c r="Q81" s="237"/>
      <c r="R81" s="339"/>
      <c r="S81" s="236"/>
      <c r="T81" s="237"/>
      <c r="U81" s="237"/>
      <c r="V81" s="237"/>
      <c r="W81" s="339"/>
      <c r="X81" s="236"/>
      <c r="Y81" s="236"/>
      <c r="Z81" s="236"/>
      <c r="AA81" s="237"/>
      <c r="AB81" s="342"/>
      <c r="AC81" s="359">
        <f>SUM(AD81:AH84)</f>
        <v>0</v>
      </c>
      <c r="AD81" s="63">
        <f aca="true" t="shared" si="25" ref="AD81:AD96">SUM(D81:H81)</f>
        <v>0</v>
      </c>
      <c r="AE81" s="63">
        <f aca="true" t="shared" si="26" ref="AE81:AE96">SUM(I81:M81)</f>
        <v>0</v>
      </c>
      <c r="AF81" s="63">
        <f aca="true" t="shared" si="27" ref="AF81:AF96">SUM(N81:R81)</f>
        <v>0</v>
      </c>
      <c r="AG81" s="63">
        <f aca="true" t="shared" si="28" ref="AG81:AG96">SUM(S81:W81)</f>
        <v>0</v>
      </c>
      <c r="AH81" s="63">
        <f aca="true" t="shared" si="29" ref="AH81:AH96">SUM(X81:AB81)</f>
        <v>0</v>
      </c>
      <c r="AI81" s="315"/>
      <c r="AJ81" s="63"/>
      <c r="AK81" s="63"/>
      <c r="AL81" s="63"/>
      <c r="AM81" s="63"/>
      <c r="AN81" s="63"/>
      <c r="AO81" s="63"/>
    </row>
    <row r="82" spans="1:41" ht="11.25" customHeight="1">
      <c r="A82" s="390"/>
      <c r="B82" s="393"/>
      <c r="C82" s="245" t="s">
        <v>1</v>
      </c>
      <c r="D82" s="246"/>
      <c r="E82" s="247"/>
      <c r="F82" s="247"/>
      <c r="G82" s="247"/>
      <c r="H82" s="343"/>
      <c r="I82" s="344"/>
      <c r="J82" s="345"/>
      <c r="K82" s="247"/>
      <c r="L82" s="247"/>
      <c r="M82" s="343"/>
      <c r="N82" s="246"/>
      <c r="O82" s="247"/>
      <c r="P82" s="247"/>
      <c r="Q82" s="247"/>
      <c r="R82" s="343"/>
      <c r="S82" s="246"/>
      <c r="T82" s="247"/>
      <c r="U82" s="247"/>
      <c r="V82" s="247"/>
      <c r="W82" s="343"/>
      <c r="X82" s="246"/>
      <c r="Y82" s="246"/>
      <c r="Z82" s="246"/>
      <c r="AA82" s="247"/>
      <c r="AB82" s="346"/>
      <c r="AC82" s="359"/>
      <c r="AD82" s="63">
        <f t="shared" si="25"/>
        <v>0</v>
      </c>
      <c r="AE82" s="63">
        <f t="shared" si="26"/>
        <v>0</v>
      </c>
      <c r="AF82" s="63">
        <f t="shared" si="27"/>
        <v>0</v>
      </c>
      <c r="AG82" s="63">
        <f t="shared" si="28"/>
        <v>0</v>
      </c>
      <c r="AH82" s="63">
        <f t="shared" si="29"/>
        <v>0</v>
      </c>
      <c r="AI82" s="315"/>
      <c r="AJ82" s="63"/>
      <c r="AK82" s="63"/>
      <c r="AL82" s="63"/>
      <c r="AM82" s="63"/>
      <c r="AN82" s="63"/>
      <c r="AO82" s="63"/>
    </row>
    <row r="83" spans="1:41" ht="11.25" customHeight="1">
      <c r="A83" s="391"/>
      <c r="B83" s="393"/>
      <c r="C83" s="245" t="s">
        <v>2</v>
      </c>
      <c r="D83" s="246"/>
      <c r="E83" s="247"/>
      <c r="F83" s="247"/>
      <c r="G83" s="247"/>
      <c r="H83" s="343"/>
      <c r="I83" s="344"/>
      <c r="J83" s="345"/>
      <c r="K83" s="247"/>
      <c r="L83" s="247"/>
      <c r="M83" s="343"/>
      <c r="N83" s="246"/>
      <c r="O83" s="247"/>
      <c r="P83" s="247"/>
      <c r="Q83" s="247"/>
      <c r="R83" s="343"/>
      <c r="S83" s="246"/>
      <c r="T83" s="247"/>
      <c r="U83" s="247"/>
      <c r="V83" s="247"/>
      <c r="W83" s="343"/>
      <c r="X83" s="246"/>
      <c r="Y83" s="246"/>
      <c r="Z83" s="246"/>
      <c r="AA83" s="247"/>
      <c r="AB83" s="346"/>
      <c r="AC83" s="359"/>
      <c r="AD83" s="63">
        <f t="shared" si="25"/>
        <v>0</v>
      </c>
      <c r="AE83" s="63">
        <f t="shared" si="26"/>
        <v>0</v>
      </c>
      <c r="AF83" s="63">
        <f t="shared" si="27"/>
        <v>0</v>
      </c>
      <c r="AG83" s="63">
        <f t="shared" si="28"/>
        <v>0</v>
      </c>
      <c r="AH83" s="63">
        <f t="shared" si="29"/>
        <v>0</v>
      </c>
      <c r="AI83" s="315"/>
      <c r="AJ83" s="63"/>
      <c r="AK83" s="63"/>
      <c r="AL83" s="63"/>
      <c r="AM83" s="63"/>
      <c r="AN83" s="63"/>
      <c r="AO83" s="63"/>
    </row>
    <row r="84" spans="1:41" ht="11.25" customHeight="1" thickBot="1">
      <c r="A84" s="395" t="str">
        <f>'Dati part'!C22</f>
        <v>NOME E COGNOME</v>
      </c>
      <c r="B84" s="394"/>
      <c r="C84" s="254" t="s">
        <v>31</v>
      </c>
      <c r="D84" s="255"/>
      <c r="E84" s="256"/>
      <c r="F84" s="256"/>
      <c r="G84" s="256"/>
      <c r="H84" s="347"/>
      <c r="I84" s="348"/>
      <c r="J84" s="349"/>
      <c r="K84" s="256"/>
      <c r="L84" s="256"/>
      <c r="M84" s="347"/>
      <c r="N84" s="255"/>
      <c r="O84" s="256"/>
      <c r="P84" s="256"/>
      <c r="Q84" s="256"/>
      <c r="R84" s="347"/>
      <c r="S84" s="255"/>
      <c r="T84" s="256"/>
      <c r="U84" s="256"/>
      <c r="V84" s="256"/>
      <c r="W84" s="347"/>
      <c r="X84" s="255"/>
      <c r="Y84" s="255"/>
      <c r="Z84" s="255"/>
      <c r="AA84" s="256"/>
      <c r="AB84" s="350"/>
      <c r="AC84" s="359"/>
      <c r="AD84" s="63">
        <f t="shared" si="25"/>
        <v>0</v>
      </c>
      <c r="AE84" s="63">
        <f t="shared" si="26"/>
        <v>0</v>
      </c>
      <c r="AF84" s="63">
        <f t="shared" si="27"/>
        <v>0</v>
      </c>
      <c r="AG84" s="63">
        <f t="shared" si="28"/>
        <v>0</v>
      </c>
      <c r="AH84" s="63">
        <f t="shared" si="29"/>
        <v>0</v>
      </c>
      <c r="AI84" s="315"/>
      <c r="AJ84" s="63"/>
      <c r="AK84" s="63"/>
      <c r="AL84" s="63"/>
      <c r="AM84" s="63"/>
      <c r="AN84" s="63"/>
      <c r="AO84" s="63"/>
    </row>
    <row r="85" spans="1:41" ht="11.25" customHeight="1">
      <c r="A85" s="396"/>
      <c r="B85" s="398" t="s">
        <v>4</v>
      </c>
      <c r="C85" s="263" t="s">
        <v>0</v>
      </c>
      <c r="D85" s="279"/>
      <c r="E85" s="264"/>
      <c r="F85" s="264"/>
      <c r="G85" s="264"/>
      <c r="H85" s="351"/>
      <c r="I85" s="352"/>
      <c r="J85" s="353"/>
      <c r="K85" s="264"/>
      <c r="L85" s="264"/>
      <c r="M85" s="351"/>
      <c r="N85" s="279"/>
      <c r="O85" s="264"/>
      <c r="P85" s="264"/>
      <c r="Q85" s="264"/>
      <c r="R85" s="351"/>
      <c r="S85" s="279"/>
      <c r="T85" s="264"/>
      <c r="U85" s="264"/>
      <c r="V85" s="264"/>
      <c r="W85" s="351"/>
      <c r="X85" s="279"/>
      <c r="Y85" s="279"/>
      <c r="Z85" s="279"/>
      <c r="AA85" s="264"/>
      <c r="AB85" s="354"/>
      <c r="AC85" s="359">
        <f>SUM(AD85:AH88)</f>
        <v>0</v>
      </c>
      <c r="AD85" s="63">
        <f t="shared" si="25"/>
        <v>0</v>
      </c>
      <c r="AE85" s="63">
        <f t="shared" si="26"/>
        <v>0</v>
      </c>
      <c r="AF85" s="63">
        <f t="shared" si="27"/>
        <v>0</v>
      </c>
      <c r="AG85" s="63">
        <f t="shared" si="28"/>
        <v>0</v>
      </c>
      <c r="AH85" s="63">
        <f t="shared" si="29"/>
        <v>0</v>
      </c>
      <c r="AI85" s="315"/>
      <c r="AJ85" s="63"/>
      <c r="AK85" s="63"/>
      <c r="AL85" s="63"/>
      <c r="AM85" s="63"/>
      <c r="AN85" s="63"/>
      <c r="AO85" s="63"/>
    </row>
    <row r="86" spans="1:41" ht="11.25" customHeight="1">
      <c r="A86" s="396"/>
      <c r="B86" s="393"/>
      <c r="C86" s="245" t="s">
        <v>1</v>
      </c>
      <c r="D86" s="246"/>
      <c r="E86" s="247"/>
      <c r="F86" s="247"/>
      <c r="G86" s="247"/>
      <c r="H86" s="343"/>
      <c r="I86" s="344"/>
      <c r="J86" s="345"/>
      <c r="K86" s="247"/>
      <c r="L86" s="247"/>
      <c r="M86" s="343"/>
      <c r="N86" s="246"/>
      <c r="O86" s="247"/>
      <c r="P86" s="247"/>
      <c r="Q86" s="247"/>
      <c r="R86" s="343"/>
      <c r="S86" s="246"/>
      <c r="T86" s="247"/>
      <c r="U86" s="247"/>
      <c r="V86" s="247"/>
      <c r="W86" s="343"/>
      <c r="X86" s="246"/>
      <c r="Y86" s="246"/>
      <c r="Z86" s="246"/>
      <c r="AA86" s="247"/>
      <c r="AB86" s="346"/>
      <c r="AC86" s="359"/>
      <c r="AD86" s="63">
        <f t="shared" si="25"/>
        <v>0</v>
      </c>
      <c r="AE86" s="63">
        <f t="shared" si="26"/>
        <v>0</v>
      </c>
      <c r="AF86" s="63">
        <f t="shared" si="27"/>
        <v>0</v>
      </c>
      <c r="AG86" s="63">
        <f t="shared" si="28"/>
        <v>0</v>
      </c>
      <c r="AH86" s="63">
        <f t="shared" si="29"/>
        <v>0</v>
      </c>
      <c r="AI86" s="315"/>
      <c r="AJ86" s="63"/>
      <c r="AK86" s="63"/>
      <c r="AL86" s="63"/>
      <c r="AM86" s="63"/>
      <c r="AN86" s="63"/>
      <c r="AO86" s="63"/>
    </row>
    <row r="87" spans="1:41" ht="11.25" customHeight="1">
      <c r="A87" s="396"/>
      <c r="B87" s="393"/>
      <c r="C87" s="245" t="s">
        <v>2</v>
      </c>
      <c r="D87" s="246"/>
      <c r="E87" s="247"/>
      <c r="F87" s="247"/>
      <c r="G87" s="247"/>
      <c r="H87" s="343"/>
      <c r="I87" s="344"/>
      <c r="J87" s="345"/>
      <c r="K87" s="247"/>
      <c r="L87" s="247"/>
      <c r="M87" s="343"/>
      <c r="N87" s="246"/>
      <c r="O87" s="247"/>
      <c r="P87" s="247"/>
      <c r="Q87" s="247"/>
      <c r="R87" s="343"/>
      <c r="S87" s="246"/>
      <c r="T87" s="247"/>
      <c r="U87" s="247"/>
      <c r="V87" s="247"/>
      <c r="W87" s="343"/>
      <c r="X87" s="246"/>
      <c r="Y87" s="246"/>
      <c r="Z87" s="246"/>
      <c r="AA87" s="247"/>
      <c r="AB87" s="346"/>
      <c r="AC87" s="359"/>
      <c r="AD87" s="63">
        <f t="shared" si="25"/>
        <v>0</v>
      </c>
      <c r="AE87" s="63">
        <f t="shared" si="26"/>
        <v>0</v>
      </c>
      <c r="AF87" s="63">
        <f t="shared" si="27"/>
        <v>0</v>
      </c>
      <c r="AG87" s="63">
        <f t="shared" si="28"/>
        <v>0</v>
      </c>
      <c r="AH87" s="63">
        <f t="shared" si="29"/>
        <v>0</v>
      </c>
      <c r="AI87" s="315"/>
      <c r="AJ87" s="63"/>
      <c r="AK87" s="63"/>
      <c r="AL87" s="63"/>
      <c r="AM87" s="63"/>
      <c r="AN87" s="63"/>
      <c r="AO87" s="63"/>
    </row>
    <row r="88" spans="1:41" ht="11.25" customHeight="1" thickBot="1">
      <c r="A88" s="396"/>
      <c r="B88" s="399"/>
      <c r="C88" s="271" t="s">
        <v>31</v>
      </c>
      <c r="D88" s="303"/>
      <c r="E88" s="272"/>
      <c r="F88" s="272"/>
      <c r="G88" s="272"/>
      <c r="H88" s="355"/>
      <c r="I88" s="356"/>
      <c r="J88" s="357"/>
      <c r="K88" s="272"/>
      <c r="L88" s="272"/>
      <c r="M88" s="355"/>
      <c r="N88" s="303"/>
      <c r="O88" s="272"/>
      <c r="P88" s="272"/>
      <c r="Q88" s="272"/>
      <c r="R88" s="355"/>
      <c r="S88" s="303"/>
      <c r="T88" s="272"/>
      <c r="U88" s="272"/>
      <c r="V88" s="272"/>
      <c r="W88" s="355"/>
      <c r="X88" s="303"/>
      <c r="Y88" s="303"/>
      <c r="Z88" s="303"/>
      <c r="AA88" s="272"/>
      <c r="AB88" s="358"/>
      <c r="AC88" s="359"/>
      <c r="AD88" s="63">
        <f t="shared" si="25"/>
        <v>0</v>
      </c>
      <c r="AE88" s="63">
        <f t="shared" si="26"/>
        <v>0</v>
      </c>
      <c r="AF88" s="63">
        <f t="shared" si="27"/>
        <v>0</v>
      </c>
      <c r="AG88" s="63">
        <f t="shared" si="28"/>
        <v>0</v>
      </c>
      <c r="AH88" s="63">
        <f t="shared" si="29"/>
        <v>0</v>
      </c>
      <c r="AI88" s="315"/>
      <c r="AJ88" s="63"/>
      <c r="AK88" s="63"/>
      <c r="AL88" s="63"/>
      <c r="AM88" s="63"/>
      <c r="AN88" s="63"/>
      <c r="AO88" s="63"/>
    </row>
    <row r="89" spans="1:41" ht="11.25" customHeight="1">
      <c r="A89" s="396"/>
      <c r="B89" s="392" t="s">
        <v>5</v>
      </c>
      <c r="C89" s="235" t="s">
        <v>0</v>
      </c>
      <c r="D89" s="236"/>
      <c r="E89" s="237"/>
      <c r="F89" s="237"/>
      <c r="G89" s="237"/>
      <c r="H89" s="339"/>
      <c r="I89" s="340"/>
      <c r="J89" s="341"/>
      <c r="K89" s="237"/>
      <c r="L89" s="237"/>
      <c r="M89" s="339"/>
      <c r="N89" s="236"/>
      <c r="O89" s="237"/>
      <c r="P89" s="237"/>
      <c r="Q89" s="237"/>
      <c r="R89" s="339"/>
      <c r="S89" s="236"/>
      <c r="T89" s="237"/>
      <c r="U89" s="237"/>
      <c r="V89" s="237"/>
      <c r="W89" s="339"/>
      <c r="X89" s="236"/>
      <c r="Y89" s="236"/>
      <c r="Z89" s="236"/>
      <c r="AA89" s="237"/>
      <c r="AB89" s="342"/>
      <c r="AC89" s="359">
        <f>SUM(AD89:AH92)</f>
        <v>0</v>
      </c>
      <c r="AD89" s="63">
        <f t="shared" si="25"/>
        <v>0</v>
      </c>
      <c r="AE89" s="63">
        <f t="shared" si="26"/>
        <v>0</v>
      </c>
      <c r="AF89" s="63">
        <f t="shared" si="27"/>
        <v>0</v>
      </c>
      <c r="AG89" s="63">
        <f t="shared" si="28"/>
        <v>0</v>
      </c>
      <c r="AH89" s="63">
        <f t="shared" si="29"/>
        <v>0</v>
      </c>
      <c r="AI89" s="315"/>
      <c r="AJ89" s="63"/>
      <c r="AK89" s="63"/>
      <c r="AL89" s="63"/>
      <c r="AM89" s="63"/>
      <c r="AN89" s="63"/>
      <c r="AO89" s="63"/>
    </row>
    <row r="90" spans="1:41" ht="11.25" customHeight="1">
      <c r="A90" s="396"/>
      <c r="B90" s="393"/>
      <c r="C90" s="245" t="s">
        <v>1</v>
      </c>
      <c r="D90" s="246"/>
      <c r="E90" s="247"/>
      <c r="F90" s="247"/>
      <c r="G90" s="247"/>
      <c r="H90" s="343"/>
      <c r="I90" s="344"/>
      <c r="J90" s="345"/>
      <c r="K90" s="247"/>
      <c r="L90" s="247"/>
      <c r="M90" s="343"/>
      <c r="N90" s="246"/>
      <c r="O90" s="247"/>
      <c r="P90" s="247"/>
      <c r="Q90" s="247"/>
      <c r="R90" s="343"/>
      <c r="S90" s="246"/>
      <c r="T90" s="247"/>
      <c r="U90" s="247"/>
      <c r="V90" s="247"/>
      <c r="W90" s="343"/>
      <c r="X90" s="246"/>
      <c r="Y90" s="246"/>
      <c r="Z90" s="246"/>
      <c r="AA90" s="247"/>
      <c r="AB90" s="346"/>
      <c r="AC90" s="359"/>
      <c r="AD90" s="63">
        <f t="shared" si="25"/>
        <v>0</v>
      </c>
      <c r="AE90" s="63">
        <f t="shared" si="26"/>
        <v>0</v>
      </c>
      <c r="AF90" s="63">
        <f t="shared" si="27"/>
        <v>0</v>
      </c>
      <c r="AG90" s="63">
        <f t="shared" si="28"/>
        <v>0</v>
      </c>
      <c r="AH90" s="63">
        <f t="shared" si="29"/>
        <v>0</v>
      </c>
      <c r="AI90" s="315"/>
      <c r="AJ90" s="63"/>
      <c r="AK90" s="63"/>
      <c r="AL90" s="63"/>
      <c r="AM90" s="63"/>
      <c r="AN90" s="63"/>
      <c r="AO90" s="63"/>
    </row>
    <row r="91" spans="1:41" ht="11.25" customHeight="1">
      <c r="A91" s="396"/>
      <c r="B91" s="393"/>
      <c r="C91" s="245" t="s">
        <v>2</v>
      </c>
      <c r="D91" s="246"/>
      <c r="E91" s="247"/>
      <c r="F91" s="247"/>
      <c r="G91" s="247"/>
      <c r="H91" s="343"/>
      <c r="I91" s="344"/>
      <c r="J91" s="345"/>
      <c r="K91" s="247"/>
      <c r="L91" s="247"/>
      <c r="M91" s="343"/>
      <c r="N91" s="246"/>
      <c r="O91" s="247"/>
      <c r="P91" s="247"/>
      <c r="Q91" s="247"/>
      <c r="R91" s="343"/>
      <c r="S91" s="246"/>
      <c r="T91" s="247"/>
      <c r="U91" s="247"/>
      <c r="V91" s="247"/>
      <c r="W91" s="343"/>
      <c r="X91" s="246"/>
      <c r="Y91" s="246"/>
      <c r="Z91" s="246"/>
      <c r="AA91" s="247"/>
      <c r="AB91" s="346"/>
      <c r="AC91" s="359"/>
      <c r="AD91" s="63">
        <f t="shared" si="25"/>
        <v>0</v>
      </c>
      <c r="AE91" s="63">
        <f t="shared" si="26"/>
        <v>0</v>
      </c>
      <c r="AF91" s="63">
        <f t="shared" si="27"/>
        <v>0</v>
      </c>
      <c r="AG91" s="63">
        <f t="shared" si="28"/>
        <v>0</v>
      </c>
      <c r="AH91" s="63">
        <f t="shared" si="29"/>
        <v>0</v>
      </c>
      <c r="AI91" s="315"/>
      <c r="AJ91" s="63"/>
      <c r="AK91" s="63"/>
      <c r="AL91" s="63"/>
      <c r="AM91" s="63"/>
      <c r="AN91" s="63"/>
      <c r="AO91" s="63"/>
    </row>
    <row r="92" spans="1:41" ht="11.25" customHeight="1" thickBot="1">
      <c r="A92" s="396"/>
      <c r="B92" s="394"/>
      <c r="C92" s="254" t="s">
        <v>31</v>
      </c>
      <c r="D92" s="255"/>
      <c r="E92" s="256"/>
      <c r="F92" s="256"/>
      <c r="G92" s="256"/>
      <c r="H92" s="347"/>
      <c r="I92" s="348"/>
      <c r="J92" s="349"/>
      <c r="K92" s="256"/>
      <c r="L92" s="256"/>
      <c r="M92" s="347"/>
      <c r="N92" s="255"/>
      <c r="O92" s="256"/>
      <c r="P92" s="256"/>
      <c r="Q92" s="256"/>
      <c r="R92" s="347"/>
      <c r="S92" s="255"/>
      <c r="T92" s="256"/>
      <c r="U92" s="256"/>
      <c r="V92" s="256"/>
      <c r="W92" s="347"/>
      <c r="X92" s="255"/>
      <c r="Y92" s="255"/>
      <c r="Z92" s="255"/>
      <c r="AA92" s="256"/>
      <c r="AB92" s="350"/>
      <c r="AC92" s="359"/>
      <c r="AD92" s="63">
        <f t="shared" si="25"/>
        <v>0</v>
      </c>
      <c r="AE92" s="63">
        <f t="shared" si="26"/>
        <v>0</v>
      </c>
      <c r="AF92" s="63">
        <f t="shared" si="27"/>
        <v>0</v>
      </c>
      <c r="AG92" s="63">
        <f t="shared" si="28"/>
        <v>0</v>
      </c>
      <c r="AH92" s="63">
        <f t="shared" si="29"/>
        <v>0</v>
      </c>
      <c r="AI92" s="315"/>
      <c r="AJ92" s="63"/>
      <c r="AK92" s="63"/>
      <c r="AL92" s="63"/>
      <c r="AM92" s="63"/>
      <c r="AN92" s="63"/>
      <c r="AO92" s="63"/>
    </row>
    <row r="93" spans="1:41" ht="11.25" customHeight="1">
      <c r="A93" s="396"/>
      <c r="B93" s="398" t="s">
        <v>22</v>
      </c>
      <c r="C93" s="263" t="s">
        <v>0</v>
      </c>
      <c r="D93" s="279"/>
      <c r="E93" s="264"/>
      <c r="F93" s="264"/>
      <c r="G93" s="264"/>
      <c r="H93" s="351"/>
      <c r="I93" s="352"/>
      <c r="J93" s="353"/>
      <c r="K93" s="264"/>
      <c r="L93" s="264"/>
      <c r="M93" s="351"/>
      <c r="N93" s="279"/>
      <c r="O93" s="264"/>
      <c r="P93" s="264"/>
      <c r="Q93" s="264"/>
      <c r="R93" s="351"/>
      <c r="S93" s="279"/>
      <c r="T93" s="264"/>
      <c r="U93" s="264"/>
      <c r="V93" s="264"/>
      <c r="W93" s="351"/>
      <c r="X93" s="279"/>
      <c r="Y93" s="279"/>
      <c r="Z93" s="279"/>
      <c r="AA93" s="264"/>
      <c r="AB93" s="354"/>
      <c r="AC93" s="359">
        <f>SUM(AD93:AH96)</f>
        <v>0</v>
      </c>
      <c r="AD93" s="63">
        <f t="shared" si="25"/>
        <v>0</v>
      </c>
      <c r="AE93" s="63">
        <f t="shared" si="26"/>
        <v>0</v>
      </c>
      <c r="AF93" s="63">
        <f t="shared" si="27"/>
        <v>0</v>
      </c>
      <c r="AG93" s="63">
        <f t="shared" si="28"/>
        <v>0</v>
      </c>
      <c r="AH93" s="63">
        <f t="shared" si="29"/>
        <v>0</v>
      </c>
      <c r="AI93" s="315"/>
      <c r="AJ93" s="63"/>
      <c r="AK93" s="63"/>
      <c r="AL93" s="63"/>
      <c r="AM93" s="63"/>
      <c r="AN93" s="63"/>
      <c r="AO93" s="63"/>
    </row>
    <row r="94" spans="1:41" ht="11.25" customHeight="1">
      <c r="A94" s="396"/>
      <c r="B94" s="393"/>
      <c r="C94" s="245" t="s">
        <v>1</v>
      </c>
      <c r="D94" s="246"/>
      <c r="E94" s="247"/>
      <c r="F94" s="247"/>
      <c r="G94" s="247"/>
      <c r="H94" s="343"/>
      <c r="I94" s="344"/>
      <c r="J94" s="345"/>
      <c r="K94" s="247"/>
      <c r="L94" s="247"/>
      <c r="M94" s="343"/>
      <c r="N94" s="246"/>
      <c r="O94" s="247"/>
      <c r="P94" s="247"/>
      <c r="Q94" s="247"/>
      <c r="R94" s="343"/>
      <c r="S94" s="246"/>
      <c r="T94" s="247"/>
      <c r="U94" s="247"/>
      <c r="V94" s="247"/>
      <c r="W94" s="343"/>
      <c r="X94" s="246"/>
      <c r="Y94" s="246"/>
      <c r="Z94" s="246"/>
      <c r="AA94" s="247"/>
      <c r="AB94" s="346"/>
      <c r="AC94" s="359"/>
      <c r="AD94" s="63">
        <f t="shared" si="25"/>
        <v>0</v>
      </c>
      <c r="AE94" s="63">
        <f t="shared" si="26"/>
        <v>0</v>
      </c>
      <c r="AF94" s="63">
        <f t="shared" si="27"/>
        <v>0</v>
      </c>
      <c r="AG94" s="63">
        <f t="shared" si="28"/>
        <v>0</v>
      </c>
      <c r="AH94" s="63">
        <f t="shared" si="29"/>
        <v>0</v>
      </c>
      <c r="AI94" s="315"/>
      <c r="AJ94" s="63"/>
      <c r="AK94" s="63"/>
      <c r="AL94" s="63"/>
      <c r="AM94" s="63"/>
      <c r="AN94" s="63"/>
      <c r="AO94" s="63"/>
    </row>
    <row r="95" spans="1:41" ht="11.25" customHeight="1">
      <c r="A95" s="396"/>
      <c r="B95" s="393"/>
      <c r="C95" s="245" t="s">
        <v>2</v>
      </c>
      <c r="D95" s="246"/>
      <c r="E95" s="247"/>
      <c r="F95" s="247"/>
      <c r="G95" s="247"/>
      <c r="H95" s="343"/>
      <c r="I95" s="344"/>
      <c r="J95" s="345"/>
      <c r="K95" s="247"/>
      <c r="L95" s="247"/>
      <c r="M95" s="343"/>
      <c r="N95" s="246"/>
      <c r="O95" s="247"/>
      <c r="P95" s="247"/>
      <c r="Q95" s="247"/>
      <c r="R95" s="343"/>
      <c r="S95" s="246"/>
      <c r="T95" s="247"/>
      <c r="U95" s="247"/>
      <c r="V95" s="247"/>
      <c r="W95" s="343"/>
      <c r="X95" s="246"/>
      <c r="Y95" s="246"/>
      <c r="Z95" s="246"/>
      <c r="AA95" s="247"/>
      <c r="AB95" s="346"/>
      <c r="AC95" s="359"/>
      <c r="AD95" s="63">
        <f t="shared" si="25"/>
        <v>0</v>
      </c>
      <c r="AE95" s="63">
        <f t="shared" si="26"/>
        <v>0</v>
      </c>
      <c r="AF95" s="63">
        <f t="shared" si="27"/>
        <v>0</v>
      </c>
      <c r="AG95" s="63">
        <f t="shared" si="28"/>
        <v>0</v>
      </c>
      <c r="AH95" s="63">
        <f t="shared" si="29"/>
        <v>0</v>
      </c>
      <c r="AI95" s="315"/>
      <c r="AJ95" s="63"/>
      <c r="AK95" s="63"/>
      <c r="AL95" s="63"/>
      <c r="AM95" s="63"/>
      <c r="AN95" s="63"/>
      <c r="AO95" s="63"/>
    </row>
    <row r="96" spans="1:41" ht="11.25" customHeight="1" thickBot="1">
      <c r="A96" s="397"/>
      <c r="B96" s="394"/>
      <c r="C96" s="254" t="s">
        <v>31</v>
      </c>
      <c r="D96" s="255"/>
      <c r="E96" s="256"/>
      <c r="F96" s="256"/>
      <c r="G96" s="256"/>
      <c r="H96" s="347"/>
      <c r="I96" s="348"/>
      <c r="J96" s="349"/>
      <c r="K96" s="256"/>
      <c r="L96" s="256"/>
      <c r="M96" s="347"/>
      <c r="N96" s="255"/>
      <c r="O96" s="256"/>
      <c r="P96" s="256"/>
      <c r="Q96" s="256"/>
      <c r="R96" s="347"/>
      <c r="S96" s="255"/>
      <c r="T96" s="256"/>
      <c r="U96" s="256"/>
      <c r="V96" s="256"/>
      <c r="W96" s="347"/>
      <c r="X96" s="255"/>
      <c r="Y96" s="255"/>
      <c r="Z96" s="255"/>
      <c r="AA96" s="256"/>
      <c r="AB96" s="350"/>
      <c r="AC96" s="359"/>
      <c r="AD96" s="63">
        <f t="shared" si="25"/>
        <v>0</v>
      </c>
      <c r="AE96" s="63">
        <f t="shared" si="26"/>
        <v>0</v>
      </c>
      <c r="AF96" s="63">
        <f t="shared" si="27"/>
        <v>0</v>
      </c>
      <c r="AG96" s="63">
        <f t="shared" si="28"/>
        <v>0</v>
      </c>
      <c r="AH96" s="63">
        <f t="shared" si="29"/>
        <v>0</v>
      </c>
      <c r="AI96" s="315"/>
      <c r="AJ96" s="63"/>
      <c r="AK96" s="63"/>
      <c r="AL96" s="63"/>
      <c r="AM96" s="63"/>
      <c r="AN96" s="63"/>
      <c r="AO96" s="63"/>
    </row>
    <row r="97" spans="1:41" ht="11.25" customHeight="1">
      <c r="A97" s="304"/>
      <c r="B97" s="407" t="s">
        <v>110</v>
      </c>
      <c r="C97" s="263" t="s">
        <v>0</v>
      </c>
      <c r="D97" s="281"/>
      <c r="E97" s="282"/>
      <c r="F97" s="282"/>
      <c r="G97" s="282"/>
      <c r="H97" s="283"/>
      <c r="I97" s="284"/>
      <c r="J97" s="285"/>
      <c r="K97" s="285"/>
      <c r="L97" s="285"/>
      <c r="M97" s="286"/>
      <c r="N97" s="287"/>
      <c r="O97" s="285"/>
      <c r="P97" s="285"/>
      <c r="Q97" s="285"/>
      <c r="R97" s="283"/>
      <c r="S97" s="284"/>
      <c r="T97" s="285"/>
      <c r="U97" s="285"/>
      <c r="V97" s="285"/>
      <c r="W97" s="286"/>
      <c r="X97" s="287"/>
      <c r="Y97" s="285"/>
      <c r="Z97" s="285"/>
      <c r="AA97" s="285"/>
      <c r="AB97" s="288"/>
      <c r="AC97" s="359">
        <f>AC85+AC93</f>
        <v>0</v>
      </c>
      <c r="AD97" s="63">
        <f>SUM(D97:H97)</f>
        <v>0</v>
      </c>
      <c r="AE97" s="63">
        <f>SUM(I97:M97)</f>
        <v>0</v>
      </c>
      <c r="AF97" s="63">
        <f>SUM(N97:R97)</f>
        <v>0</v>
      </c>
      <c r="AG97" s="63">
        <f>SUM(S97:W97)</f>
        <v>0</v>
      </c>
      <c r="AH97" s="63">
        <f>SUM(X97:AB97)</f>
        <v>0</v>
      </c>
      <c r="AI97" s="315"/>
      <c r="AJ97" s="63"/>
      <c r="AK97" s="63"/>
      <c r="AL97" s="63"/>
      <c r="AM97" s="63"/>
      <c r="AN97" s="63"/>
      <c r="AO97" s="63"/>
    </row>
    <row r="98" spans="1:41" ht="11.25" customHeight="1" thickBot="1">
      <c r="A98" s="289"/>
      <c r="B98" s="408"/>
      <c r="C98" s="254" t="s">
        <v>31</v>
      </c>
      <c r="D98" s="290"/>
      <c r="E98" s="291"/>
      <c r="F98" s="291"/>
      <c r="G98" s="291"/>
      <c r="H98" s="292"/>
      <c r="I98" s="293"/>
      <c r="J98" s="294"/>
      <c r="K98" s="294"/>
      <c r="L98" s="294"/>
      <c r="M98" s="295"/>
      <c r="N98" s="296"/>
      <c r="O98" s="294"/>
      <c r="P98" s="294"/>
      <c r="Q98" s="294"/>
      <c r="R98" s="292"/>
      <c r="S98" s="293"/>
      <c r="T98" s="294"/>
      <c r="U98" s="294"/>
      <c r="V98" s="294"/>
      <c r="W98" s="295"/>
      <c r="X98" s="296"/>
      <c r="Y98" s="294"/>
      <c r="Z98" s="294"/>
      <c r="AA98" s="294"/>
      <c r="AB98" s="297"/>
      <c r="AC98" s="359">
        <f>AC81+AC85+AC89+AC93</f>
        <v>0</v>
      </c>
      <c r="AD98" s="63">
        <f>SUM(D98:H98)</f>
        <v>0</v>
      </c>
      <c r="AE98" s="63">
        <f>SUM(I98:M98)</f>
        <v>0</v>
      </c>
      <c r="AF98" s="63">
        <f>SUM(N98:R98)</f>
        <v>0</v>
      </c>
      <c r="AG98" s="63">
        <f>SUM(S98:W98)</f>
        <v>0</v>
      </c>
      <c r="AH98" s="63">
        <f>SUM(X98:AB98)</f>
        <v>0</v>
      </c>
      <c r="AI98" s="315"/>
      <c r="AJ98" s="63"/>
      <c r="AK98" s="63"/>
      <c r="AL98" s="63"/>
      <c r="AM98" s="63"/>
      <c r="AN98" s="63"/>
      <c r="AO98" s="63"/>
    </row>
    <row r="99" spans="1:41" ht="11.25" customHeight="1" thickBot="1">
      <c r="A99" s="233"/>
      <c r="B99" s="233"/>
      <c r="C99" s="234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233"/>
      <c r="Y99" s="233"/>
      <c r="Z99" s="233"/>
      <c r="AA99" s="233"/>
      <c r="AB99" s="233"/>
      <c r="AC99" s="359"/>
      <c r="AD99" s="5" t="s">
        <v>50</v>
      </c>
      <c r="AE99" s="5" t="s">
        <v>51</v>
      </c>
      <c r="AF99" s="5" t="s">
        <v>52</v>
      </c>
      <c r="AG99" s="5" t="s">
        <v>53</v>
      </c>
      <c r="AH99" s="5" t="s">
        <v>54</v>
      </c>
      <c r="AI99" s="315"/>
      <c r="AJ99" s="63"/>
      <c r="AK99" s="63"/>
      <c r="AL99" s="63"/>
      <c r="AM99" s="63"/>
      <c r="AN99" s="63"/>
      <c r="AO99" s="63"/>
    </row>
    <row r="100" spans="1:41" ht="11.25" customHeight="1">
      <c r="A100" s="389">
        <f>'Dati part'!B23</f>
        <v>6</v>
      </c>
      <c r="B100" s="392" t="s">
        <v>3</v>
      </c>
      <c r="C100" s="235" t="s">
        <v>0</v>
      </c>
      <c r="D100" s="236"/>
      <c r="E100" s="237"/>
      <c r="F100" s="237"/>
      <c r="G100" s="237"/>
      <c r="H100" s="339"/>
      <c r="I100" s="340"/>
      <c r="J100" s="341"/>
      <c r="K100" s="237"/>
      <c r="L100" s="237"/>
      <c r="M100" s="339"/>
      <c r="N100" s="236"/>
      <c r="O100" s="237"/>
      <c r="P100" s="237"/>
      <c r="Q100" s="237"/>
      <c r="R100" s="339"/>
      <c r="S100" s="236"/>
      <c r="T100" s="237"/>
      <c r="U100" s="237"/>
      <c r="V100" s="237"/>
      <c r="W100" s="339"/>
      <c r="X100" s="236"/>
      <c r="Y100" s="236"/>
      <c r="Z100" s="236"/>
      <c r="AA100" s="237"/>
      <c r="AB100" s="342"/>
      <c r="AC100" s="359">
        <f>SUM(AD100:AH103)</f>
        <v>0</v>
      </c>
      <c r="AD100" s="63">
        <f aca="true" t="shared" si="30" ref="AD100:AD115">SUM(D100:H100)</f>
        <v>0</v>
      </c>
      <c r="AE100" s="63">
        <f aca="true" t="shared" si="31" ref="AE100:AE115">SUM(I100:M100)</f>
        <v>0</v>
      </c>
      <c r="AF100" s="63">
        <f aca="true" t="shared" si="32" ref="AF100:AF115">SUM(N100:R100)</f>
        <v>0</v>
      </c>
      <c r="AG100" s="63">
        <f aca="true" t="shared" si="33" ref="AG100:AG115">SUM(S100:W100)</f>
        <v>0</v>
      </c>
      <c r="AH100" s="63">
        <f aca="true" t="shared" si="34" ref="AH100:AH115">SUM(X100:AB100)</f>
        <v>0</v>
      </c>
      <c r="AI100" s="315"/>
      <c r="AJ100" s="63"/>
      <c r="AK100" s="63"/>
      <c r="AL100" s="63"/>
      <c r="AM100" s="63"/>
      <c r="AN100" s="63"/>
      <c r="AO100" s="63"/>
    </row>
    <row r="101" spans="1:41" ht="11.25" customHeight="1">
      <c r="A101" s="390"/>
      <c r="B101" s="393"/>
      <c r="C101" s="245" t="s">
        <v>1</v>
      </c>
      <c r="D101" s="246"/>
      <c r="E101" s="247"/>
      <c r="F101" s="247"/>
      <c r="G101" s="247"/>
      <c r="H101" s="343"/>
      <c r="I101" s="344"/>
      <c r="J101" s="345"/>
      <c r="K101" s="247"/>
      <c r="L101" s="247"/>
      <c r="M101" s="343"/>
      <c r="N101" s="246"/>
      <c r="O101" s="247"/>
      <c r="P101" s="247"/>
      <c r="Q101" s="247"/>
      <c r="R101" s="343"/>
      <c r="S101" s="246"/>
      <c r="T101" s="247"/>
      <c r="U101" s="247"/>
      <c r="V101" s="247"/>
      <c r="W101" s="343"/>
      <c r="X101" s="246"/>
      <c r="Y101" s="246"/>
      <c r="Z101" s="246"/>
      <c r="AA101" s="247"/>
      <c r="AB101" s="346"/>
      <c r="AC101" s="359"/>
      <c r="AD101" s="63">
        <f t="shared" si="30"/>
        <v>0</v>
      </c>
      <c r="AE101" s="63">
        <f t="shared" si="31"/>
        <v>0</v>
      </c>
      <c r="AF101" s="63">
        <f t="shared" si="32"/>
        <v>0</v>
      </c>
      <c r="AG101" s="63">
        <f t="shared" si="33"/>
        <v>0</v>
      </c>
      <c r="AH101" s="63">
        <f t="shared" si="34"/>
        <v>0</v>
      </c>
      <c r="AI101" s="315"/>
      <c r="AJ101" s="63"/>
      <c r="AK101" s="63"/>
      <c r="AL101" s="63"/>
      <c r="AM101" s="63"/>
      <c r="AN101" s="63"/>
      <c r="AO101" s="63"/>
    </row>
    <row r="102" spans="1:41" ht="11.25" customHeight="1">
      <c r="A102" s="391"/>
      <c r="B102" s="393"/>
      <c r="C102" s="245" t="s">
        <v>2</v>
      </c>
      <c r="D102" s="246"/>
      <c r="E102" s="247"/>
      <c r="F102" s="247"/>
      <c r="G102" s="247"/>
      <c r="H102" s="343"/>
      <c r="I102" s="344"/>
      <c r="J102" s="345"/>
      <c r="K102" s="247"/>
      <c r="L102" s="247"/>
      <c r="M102" s="343"/>
      <c r="N102" s="246"/>
      <c r="O102" s="247"/>
      <c r="P102" s="247"/>
      <c r="Q102" s="247"/>
      <c r="R102" s="343"/>
      <c r="S102" s="246"/>
      <c r="T102" s="247"/>
      <c r="U102" s="247"/>
      <c r="V102" s="247"/>
      <c r="W102" s="343"/>
      <c r="X102" s="246"/>
      <c r="Y102" s="246"/>
      <c r="Z102" s="246"/>
      <c r="AA102" s="247"/>
      <c r="AB102" s="346"/>
      <c r="AC102" s="359"/>
      <c r="AD102" s="63">
        <f t="shared" si="30"/>
        <v>0</v>
      </c>
      <c r="AE102" s="63">
        <f t="shared" si="31"/>
        <v>0</v>
      </c>
      <c r="AF102" s="63">
        <f t="shared" si="32"/>
        <v>0</v>
      </c>
      <c r="AG102" s="63">
        <f t="shared" si="33"/>
        <v>0</v>
      </c>
      <c r="AH102" s="63">
        <f t="shared" si="34"/>
        <v>0</v>
      </c>
      <c r="AI102" s="315"/>
      <c r="AJ102" s="63"/>
      <c r="AK102" s="63"/>
      <c r="AL102" s="63"/>
      <c r="AM102" s="63"/>
      <c r="AN102" s="63"/>
      <c r="AO102" s="63"/>
    </row>
    <row r="103" spans="1:41" ht="11.25" customHeight="1" thickBot="1">
      <c r="A103" s="395" t="str">
        <f>'Dati part'!C23</f>
        <v>NOME E COGNOME</v>
      </c>
      <c r="B103" s="394"/>
      <c r="C103" s="254" t="s">
        <v>31</v>
      </c>
      <c r="D103" s="255"/>
      <c r="E103" s="256"/>
      <c r="F103" s="256"/>
      <c r="G103" s="256"/>
      <c r="H103" s="347"/>
      <c r="I103" s="348"/>
      <c r="J103" s="349"/>
      <c r="K103" s="256"/>
      <c r="L103" s="256"/>
      <c r="M103" s="347"/>
      <c r="N103" s="255"/>
      <c r="O103" s="256"/>
      <c r="P103" s="256"/>
      <c r="Q103" s="256"/>
      <c r="R103" s="347"/>
      <c r="S103" s="255"/>
      <c r="T103" s="256"/>
      <c r="U103" s="256"/>
      <c r="V103" s="256"/>
      <c r="W103" s="347"/>
      <c r="X103" s="255"/>
      <c r="Y103" s="255"/>
      <c r="Z103" s="255"/>
      <c r="AA103" s="256"/>
      <c r="AB103" s="350"/>
      <c r="AC103" s="359"/>
      <c r="AD103" s="63">
        <f t="shared" si="30"/>
        <v>0</v>
      </c>
      <c r="AE103" s="63">
        <f t="shared" si="31"/>
        <v>0</v>
      </c>
      <c r="AF103" s="63">
        <f t="shared" si="32"/>
        <v>0</v>
      </c>
      <c r="AG103" s="63">
        <f t="shared" si="33"/>
        <v>0</v>
      </c>
      <c r="AH103" s="63">
        <f t="shared" si="34"/>
        <v>0</v>
      </c>
      <c r="AI103" s="315"/>
      <c r="AJ103" s="63"/>
      <c r="AK103" s="63"/>
      <c r="AL103" s="63"/>
      <c r="AM103" s="63"/>
      <c r="AN103" s="63"/>
      <c r="AO103" s="63"/>
    </row>
    <row r="104" spans="1:41" ht="11.25" customHeight="1">
      <c r="A104" s="396"/>
      <c r="B104" s="398" t="s">
        <v>4</v>
      </c>
      <c r="C104" s="263" t="s">
        <v>0</v>
      </c>
      <c r="D104" s="279"/>
      <c r="E104" s="264"/>
      <c r="F104" s="264"/>
      <c r="G104" s="264"/>
      <c r="H104" s="351"/>
      <c r="I104" s="352"/>
      <c r="J104" s="353"/>
      <c r="K104" s="264"/>
      <c r="L104" s="264"/>
      <c r="M104" s="351"/>
      <c r="N104" s="279"/>
      <c r="O104" s="264"/>
      <c r="P104" s="264"/>
      <c r="Q104" s="264"/>
      <c r="R104" s="351"/>
      <c r="S104" s="279"/>
      <c r="T104" s="264"/>
      <c r="U104" s="264"/>
      <c r="V104" s="264"/>
      <c r="W104" s="351"/>
      <c r="X104" s="279"/>
      <c r="Y104" s="279"/>
      <c r="Z104" s="279"/>
      <c r="AA104" s="264"/>
      <c r="AB104" s="354"/>
      <c r="AC104" s="359">
        <f>SUM(AD104:AH107)</f>
        <v>0</v>
      </c>
      <c r="AD104" s="63">
        <f t="shared" si="30"/>
        <v>0</v>
      </c>
      <c r="AE104" s="63">
        <f t="shared" si="31"/>
        <v>0</v>
      </c>
      <c r="AF104" s="63">
        <f t="shared" si="32"/>
        <v>0</v>
      </c>
      <c r="AG104" s="63">
        <f t="shared" si="33"/>
        <v>0</v>
      </c>
      <c r="AH104" s="63">
        <f t="shared" si="34"/>
        <v>0</v>
      </c>
      <c r="AI104" s="315"/>
      <c r="AJ104" s="63"/>
      <c r="AK104" s="63"/>
      <c r="AL104" s="63"/>
      <c r="AM104" s="63"/>
      <c r="AN104" s="63"/>
      <c r="AO104" s="63"/>
    </row>
    <row r="105" spans="1:41" ht="11.25" customHeight="1">
      <c r="A105" s="396"/>
      <c r="B105" s="393"/>
      <c r="C105" s="245" t="s">
        <v>1</v>
      </c>
      <c r="D105" s="246"/>
      <c r="E105" s="247"/>
      <c r="F105" s="247"/>
      <c r="G105" s="247"/>
      <c r="H105" s="343"/>
      <c r="I105" s="344"/>
      <c r="J105" s="345"/>
      <c r="K105" s="247"/>
      <c r="L105" s="247"/>
      <c r="M105" s="343"/>
      <c r="N105" s="246"/>
      <c r="O105" s="247"/>
      <c r="P105" s="247"/>
      <c r="Q105" s="247"/>
      <c r="R105" s="343"/>
      <c r="S105" s="246"/>
      <c r="T105" s="247"/>
      <c r="U105" s="247"/>
      <c r="V105" s="247"/>
      <c r="W105" s="343"/>
      <c r="X105" s="246"/>
      <c r="Y105" s="246"/>
      <c r="Z105" s="246"/>
      <c r="AA105" s="247"/>
      <c r="AB105" s="346"/>
      <c r="AC105" s="359"/>
      <c r="AD105" s="63">
        <f t="shared" si="30"/>
        <v>0</v>
      </c>
      <c r="AE105" s="63">
        <f t="shared" si="31"/>
        <v>0</v>
      </c>
      <c r="AF105" s="63">
        <f t="shared" si="32"/>
        <v>0</v>
      </c>
      <c r="AG105" s="63">
        <f t="shared" si="33"/>
        <v>0</v>
      </c>
      <c r="AH105" s="63">
        <f t="shared" si="34"/>
        <v>0</v>
      </c>
      <c r="AI105" s="315"/>
      <c r="AJ105" s="63"/>
      <c r="AK105" s="63"/>
      <c r="AL105" s="63"/>
      <c r="AM105" s="63"/>
      <c r="AN105" s="63"/>
      <c r="AO105" s="63"/>
    </row>
    <row r="106" spans="1:41" ht="11.25" customHeight="1">
      <c r="A106" s="396"/>
      <c r="B106" s="393"/>
      <c r="C106" s="245" t="s">
        <v>2</v>
      </c>
      <c r="D106" s="246"/>
      <c r="E106" s="247"/>
      <c r="F106" s="247"/>
      <c r="G106" s="247"/>
      <c r="H106" s="343"/>
      <c r="I106" s="344"/>
      <c r="J106" s="345"/>
      <c r="K106" s="247"/>
      <c r="L106" s="247"/>
      <c r="M106" s="343"/>
      <c r="N106" s="246"/>
      <c r="O106" s="247"/>
      <c r="P106" s="247"/>
      <c r="Q106" s="247"/>
      <c r="R106" s="343"/>
      <c r="S106" s="246"/>
      <c r="T106" s="247"/>
      <c r="U106" s="247"/>
      <c r="V106" s="247"/>
      <c r="W106" s="343"/>
      <c r="X106" s="246"/>
      <c r="Y106" s="246"/>
      <c r="Z106" s="246"/>
      <c r="AA106" s="247"/>
      <c r="AB106" s="346"/>
      <c r="AC106" s="359"/>
      <c r="AD106" s="63">
        <f t="shared" si="30"/>
        <v>0</v>
      </c>
      <c r="AE106" s="63">
        <f t="shared" si="31"/>
        <v>0</v>
      </c>
      <c r="AF106" s="63">
        <f t="shared" si="32"/>
        <v>0</v>
      </c>
      <c r="AG106" s="63">
        <f t="shared" si="33"/>
        <v>0</v>
      </c>
      <c r="AH106" s="63">
        <f t="shared" si="34"/>
        <v>0</v>
      </c>
      <c r="AI106" s="315"/>
      <c r="AJ106" s="63"/>
      <c r="AK106" s="63"/>
      <c r="AL106" s="63"/>
      <c r="AM106" s="63"/>
      <c r="AN106" s="63"/>
      <c r="AO106" s="63"/>
    </row>
    <row r="107" spans="1:41" ht="11.25" customHeight="1" thickBot="1">
      <c r="A107" s="396"/>
      <c r="B107" s="399"/>
      <c r="C107" s="271" t="s">
        <v>31</v>
      </c>
      <c r="D107" s="303"/>
      <c r="E107" s="272"/>
      <c r="F107" s="272"/>
      <c r="G107" s="272"/>
      <c r="H107" s="355"/>
      <c r="I107" s="356"/>
      <c r="J107" s="357"/>
      <c r="K107" s="272"/>
      <c r="L107" s="272"/>
      <c r="M107" s="355"/>
      <c r="N107" s="303"/>
      <c r="O107" s="272"/>
      <c r="P107" s="272"/>
      <c r="Q107" s="272"/>
      <c r="R107" s="355"/>
      <c r="S107" s="303"/>
      <c r="T107" s="272"/>
      <c r="U107" s="272"/>
      <c r="V107" s="272"/>
      <c r="W107" s="355"/>
      <c r="X107" s="303"/>
      <c r="Y107" s="303"/>
      <c r="Z107" s="303"/>
      <c r="AA107" s="272"/>
      <c r="AB107" s="358"/>
      <c r="AC107" s="359"/>
      <c r="AD107" s="63">
        <f t="shared" si="30"/>
        <v>0</v>
      </c>
      <c r="AE107" s="63">
        <f t="shared" si="31"/>
        <v>0</v>
      </c>
      <c r="AF107" s="63">
        <f t="shared" si="32"/>
        <v>0</v>
      </c>
      <c r="AG107" s="63">
        <f t="shared" si="33"/>
        <v>0</v>
      </c>
      <c r="AH107" s="63">
        <f t="shared" si="34"/>
        <v>0</v>
      </c>
      <c r="AI107" s="315"/>
      <c r="AJ107" s="63"/>
      <c r="AK107" s="63"/>
      <c r="AL107" s="63"/>
      <c r="AM107" s="63"/>
      <c r="AN107" s="63"/>
      <c r="AO107" s="63"/>
    </row>
    <row r="108" spans="1:41" ht="11.25" customHeight="1">
      <c r="A108" s="396"/>
      <c r="B108" s="392" t="s">
        <v>5</v>
      </c>
      <c r="C108" s="235" t="s">
        <v>0</v>
      </c>
      <c r="D108" s="236"/>
      <c r="E108" s="237"/>
      <c r="F108" s="237"/>
      <c r="G108" s="237"/>
      <c r="H108" s="339"/>
      <c r="I108" s="340"/>
      <c r="J108" s="341"/>
      <c r="K108" s="237"/>
      <c r="L108" s="237"/>
      <c r="M108" s="339"/>
      <c r="N108" s="236"/>
      <c r="O108" s="237"/>
      <c r="P108" s="237"/>
      <c r="Q108" s="237"/>
      <c r="R108" s="339"/>
      <c r="S108" s="236"/>
      <c r="T108" s="237"/>
      <c r="U108" s="237"/>
      <c r="V108" s="237"/>
      <c r="W108" s="339"/>
      <c r="X108" s="236"/>
      <c r="Y108" s="236"/>
      <c r="Z108" s="236"/>
      <c r="AA108" s="237"/>
      <c r="AB108" s="342"/>
      <c r="AC108" s="359">
        <f>SUM(AD108:AH111)</f>
        <v>0</v>
      </c>
      <c r="AD108" s="63">
        <f t="shared" si="30"/>
        <v>0</v>
      </c>
      <c r="AE108" s="63">
        <f t="shared" si="31"/>
        <v>0</v>
      </c>
      <c r="AF108" s="63">
        <f t="shared" si="32"/>
        <v>0</v>
      </c>
      <c r="AG108" s="63">
        <f t="shared" si="33"/>
        <v>0</v>
      </c>
      <c r="AH108" s="63">
        <f t="shared" si="34"/>
        <v>0</v>
      </c>
      <c r="AI108" s="315"/>
      <c r="AJ108" s="63"/>
      <c r="AK108" s="63"/>
      <c r="AL108" s="63"/>
      <c r="AM108" s="63"/>
      <c r="AN108" s="63"/>
      <c r="AO108" s="63"/>
    </row>
    <row r="109" spans="1:41" ht="11.25" customHeight="1">
      <c r="A109" s="396"/>
      <c r="B109" s="393"/>
      <c r="C109" s="245" t="s">
        <v>1</v>
      </c>
      <c r="D109" s="246"/>
      <c r="E109" s="247"/>
      <c r="F109" s="247"/>
      <c r="G109" s="247"/>
      <c r="H109" s="343"/>
      <c r="I109" s="344"/>
      <c r="J109" s="345"/>
      <c r="K109" s="247"/>
      <c r="L109" s="247"/>
      <c r="M109" s="343"/>
      <c r="N109" s="246"/>
      <c r="O109" s="247"/>
      <c r="P109" s="247"/>
      <c r="Q109" s="247"/>
      <c r="R109" s="343"/>
      <c r="S109" s="246"/>
      <c r="T109" s="247"/>
      <c r="U109" s="247"/>
      <c r="V109" s="247"/>
      <c r="W109" s="343"/>
      <c r="X109" s="246"/>
      <c r="Y109" s="246"/>
      <c r="Z109" s="246"/>
      <c r="AA109" s="247"/>
      <c r="AB109" s="346"/>
      <c r="AC109" s="359"/>
      <c r="AD109" s="63">
        <f t="shared" si="30"/>
        <v>0</v>
      </c>
      <c r="AE109" s="63">
        <f t="shared" si="31"/>
        <v>0</v>
      </c>
      <c r="AF109" s="63">
        <f t="shared" si="32"/>
        <v>0</v>
      </c>
      <c r="AG109" s="63">
        <f t="shared" si="33"/>
        <v>0</v>
      </c>
      <c r="AH109" s="63">
        <f t="shared" si="34"/>
        <v>0</v>
      </c>
      <c r="AI109" s="315"/>
      <c r="AJ109" s="63"/>
      <c r="AK109" s="63"/>
      <c r="AL109" s="63"/>
      <c r="AM109" s="63"/>
      <c r="AN109" s="63"/>
      <c r="AO109" s="63"/>
    </row>
    <row r="110" spans="1:41" ht="11.25" customHeight="1">
      <c r="A110" s="396"/>
      <c r="B110" s="393"/>
      <c r="C110" s="245" t="s">
        <v>2</v>
      </c>
      <c r="D110" s="246"/>
      <c r="E110" s="247"/>
      <c r="F110" s="247"/>
      <c r="G110" s="247"/>
      <c r="H110" s="343"/>
      <c r="I110" s="344"/>
      <c r="J110" s="345"/>
      <c r="K110" s="247"/>
      <c r="L110" s="247"/>
      <c r="M110" s="343"/>
      <c r="N110" s="246"/>
      <c r="O110" s="247"/>
      <c r="P110" s="247"/>
      <c r="Q110" s="247"/>
      <c r="R110" s="343"/>
      <c r="S110" s="246"/>
      <c r="T110" s="247"/>
      <c r="U110" s="247"/>
      <c r="V110" s="247"/>
      <c r="W110" s="343"/>
      <c r="X110" s="246"/>
      <c r="Y110" s="246"/>
      <c r="Z110" s="246"/>
      <c r="AA110" s="247"/>
      <c r="AB110" s="346"/>
      <c r="AC110" s="359"/>
      <c r="AD110" s="63">
        <f t="shared" si="30"/>
        <v>0</v>
      </c>
      <c r="AE110" s="63">
        <f t="shared" si="31"/>
        <v>0</v>
      </c>
      <c r="AF110" s="63">
        <f t="shared" si="32"/>
        <v>0</v>
      </c>
      <c r="AG110" s="63">
        <f t="shared" si="33"/>
        <v>0</v>
      </c>
      <c r="AH110" s="63">
        <f t="shared" si="34"/>
        <v>0</v>
      </c>
      <c r="AI110" s="315"/>
      <c r="AJ110" s="63"/>
      <c r="AK110" s="63"/>
      <c r="AL110" s="63"/>
      <c r="AM110" s="63"/>
      <c r="AN110" s="63"/>
      <c r="AO110" s="63"/>
    </row>
    <row r="111" spans="1:41" ht="11.25" customHeight="1" thickBot="1">
      <c r="A111" s="396"/>
      <c r="B111" s="394"/>
      <c r="C111" s="254" t="s">
        <v>31</v>
      </c>
      <c r="D111" s="255"/>
      <c r="E111" s="256"/>
      <c r="F111" s="256"/>
      <c r="G111" s="256"/>
      <c r="H111" s="347"/>
      <c r="I111" s="348"/>
      <c r="J111" s="349"/>
      <c r="K111" s="256"/>
      <c r="L111" s="256"/>
      <c r="M111" s="347"/>
      <c r="N111" s="255"/>
      <c r="O111" s="256"/>
      <c r="P111" s="256"/>
      <c r="Q111" s="256"/>
      <c r="R111" s="347"/>
      <c r="S111" s="255"/>
      <c r="T111" s="256"/>
      <c r="U111" s="256"/>
      <c r="V111" s="256"/>
      <c r="W111" s="347"/>
      <c r="X111" s="255"/>
      <c r="Y111" s="255"/>
      <c r="Z111" s="255"/>
      <c r="AA111" s="256"/>
      <c r="AB111" s="350"/>
      <c r="AC111" s="359"/>
      <c r="AD111" s="63">
        <f t="shared" si="30"/>
        <v>0</v>
      </c>
      <c r="AE111" s="63">
        <f t="shared" si="31"/>
        <v>0</v>
      </c>
      <c r="AF111" s="63">
        <f t="shared" si="32"/>
        <v>0</v>
      </c>
      <c r="AG111" s="63">
        <f t="shared" si="33"/>
        <v>0</v>
      </c>
      <c r="AH111" s="63">
        <f t="shared" si="34"/>
        <v>0</v>
      </c>
      <c r="AI111" s="315"/>
      <c r="AJ111" s="63"/>
      <c r="AK111" s="63"/>
      <c r="AL111" s="63"/>
      <c r="AM111" s="63"/>
      <c r="AN111" s="63"/>
      <c r="AO111" s="63"/>
    </row>
    <row r="112" spans="1:41" ht="11.25" customHeight="1">
      <c r="A112" s="396"/>
      <c r="B112" s="398" t="s">
        <v>22</v>
      </c>
      <c r="C112" s="263" t="s">
        <v>0</v>
      </c>
      <c r="D112" s="279"/>
      <c r="E112" s="264"/>
      <c r="F112" s="264"/>
      <c r="G112" s="264"/>
      <c r="H112" s="351"/>
      <c r="I112" s="352"/>
      <c r="J112" s="353"/>
      <c r="K112" s="264"/>
      <c r="L112" s="264"/>
      <c r="M112" s="351"/>
      <c r="N112" s="279"/>
      <c r="O112" s="264"/>
      <c r="P112" s="264"/>
      <c r="Q112" s="264"/>
      <c r="R112" s="351"/>
      <c r="S112" s="279"/>
      <c r="T112" s="264"/>
      <c r="U112" s="264"/>
      <c r="V112" s="264"/>
      <c r="W112" s="351"/>
      <c r="X112" s="279"/>
      <c r="Y112" s="279"/>
      <c r="Z112" s="279"/>
      <c r="AA112" s="264"/>
      <c r="AB112" s="354"/>
      <c r="AC112" s="359">
        <f>SUM(AD112:AH115)</f>
        <v>0</v>
      </c>
      <c r="AD112" s="63">
        <f t="shared" si="30"/>
        <v>0</v>
      </c>
      <c r="AE112" s="63">
        <f t="shared" si="31"/>
        <v>0</v>
      </c>
      <c r="AF112" s="63">
        <f t="shared" si="32"/>
        <v>0</v>
      </c>
      <c r="AG112" s="63">
        <f t="shared" si="33"/>
        <v>0</v>
      </c>
      <c r="AH112" s="63">
        <f t="shared" si="34"/>
        <v>0</v>
      </c>
      <c r="AI112" s="315"/>
      <c r="AJ112" s="63"/>
      <c r="AK112" s="63"/>
      <c r="AL112" s="63"/>
      <c r="AM112" s="63"/>
      <c r="AN112" s="63"/>
      <c r="AO112" s="63"/>
    </row>
    <row r="113" spans="1:41" ht="11.25" customHeight="1">
      <c r="A113" s="396"/>
      <c r="B113" s="393"/>
      <c r="C113" s="245" t="s">
        <v>1</v>
      </c>
      <c r="D113" s="246"/>
      <c r="E113" s="247"/>
      <c r="F113" s="247"/>
      <c r="G113" s="247"/>
      <c r="H113" s="343"/>
      <c r="I113" s="344"/>
      <c r="J113" s="345"/>
      <c r="K113" s="247"/>
      <c r="L113" s="247"/>
      <c r="M113" s="343"/>
      <c r="N113" s="246"/>
      <c r="O113" s="247"/>
      <c r="P113" s="247"/>
      <c r="Q113" s="247"/>
      <c r="R113" s="343"/>
      <c r="S113" s="246"/>
      <c r="T113" s="247"/>
      <c r="U113" s="247"/>
      <c r="V113" s="247"/>
      <c r="W113" s="343"/>
      <c r="X113" s="246"/>
      <c r="Y113" s="246"/>
      <c r="Z113" s="246"/>
      <c r="AA113" s="247"/>
      <c r="AB113" s="346"/>
      <c r="AC113" s="359"/>
      <c r="AD113" s="63">
        <f t="shared" si="30"/>
        <v>0</v>
      </c>
      <c r="AE113" s="63">
        <f t="shared" si="31"/>
        <v>0</v>
      </c>
      <c r="AF113" s="63">
        <f t="shared" si="32"/>
        <v>0</v>
      </c>
      <c r="AG113" s="63">
        <f t="shared" si="33"/>
        <v>0</v>
      </c>
      <c r="AH113" s="63">
        <f t="shared" si="34"/>
        <v>0</v>
      </c>
      <c r="AI113" s="315"/>
      <c r="AJ113" s="63"/>
      <c r="AK113" s="63"/>
      <c r="AL113" s="63"/>
      <c r="AM113" s="63"/>
      <c r="AN113" s="63"/>
      <c r="AO113" s="63"/>
    </row>
    <row r="114" spans="1:41" ht="11.25" customHeight="1">
      <c r="A114" s="396"/>
      <c r="B114" s="393"/>
      <c r="C114" s="245" t="s">
        <v>2</v>
      </c>
      <c r="D114" s="246"/>
      <c r="E114" s="247"/>
      <c r="F114" s="247"/>
      <c r="G114" s="247"/>
      <c r="H114" s="343"/>
      <c r="I114" s="344"/>
      <c r="J114" s="345"/>
      <c r="K114" s="247"/>
      <c r="L114" s="247"/>
      <c r="M114" s="343"/>
      <c r="N114" s="246"/>
      <c r="O114" s="247"/>
      <c r="P114" s="247"/>
      <c r="Q114" s="247"/>
      <c r="R114" s="343"/>
      <c r="S114" s="246"/>
      <c r="T114" s="247"/>
      <c r="U114" s="247"/>
      <c r="V114" s="247"/>
      <c r="W114" s="343"/>
      <c r="X114" s="246"/>
      <c r="Y114" s="246"/>
      <c r="Z114" s="246"/>
      <c r="AA114" s="247"/>
      <c r="AB114" s="346"/>
      <c r="AC114" s="359"/>
      <c r="AD114" s="63">
        <f t="shared" si="30"/>
        <v>0</v>
      </c>
      <c r="AE114" s="63">
        <f t="shared" si="31"/>
        <v>0</v>
      </c>
      <c r="AF114" s="63">
        <f t="shared" si="32"/>
        <v>0</v>
      </c>
      <c r="AG114" s="63">
        <f t="shared" si="33"/>
        <v>0</v>
      </c>
      <c r="AH114" s="63">
        <f t="shared" si="34"/>
        <v>0</v>
      </c>
      <c r="AI114" s="315"/>
      <c r="AJ114" s="63"/>
      <c r="AK114" s="63"/>
      <c r="AL114" s="63"/>
      <c r="AM114" s="63"/>
      <c r="AN114" s="63"/>
      <c r="AO114" s="63"/>
    </row>
    <row r="115" spans="1:41" ht="11.25" customHeight="1" thickBot="1">
      <c r="A115" s="397"/>
      <c r="B115" s="394"/>
      <c r="C115" s="254" t="s">
        <v>31</v>
      </c>
      <c r="D115" s="255"/>
      <c r="E115" s="256"/>
      <c r="F115" s="256"/>
      <c r="G115" s="256"/>
      <c r="H115" s="347"/>
      <c r="I115" s="348"/>
      <c r="J115" s="349"/>
      <c r="K115" s="256"/>
      <c r="L115" s="256"/>
      <c r="M115" s="347"/>
      <c r="N115" s="255"/>
      <c r="O115" s="256"/>
      <c r="P115" s="256"/>
      <c r="Q115" s="256"/>
      <c r="R115" s="347"/>
      <c r="S115" s="255"/>
      <c r="T115" s="256"/>
      <c r="U115" s="256"/>
      <c r="V115" s="256"/>
      <c r="W115" s="347"/>
      <c r="X115" s="255"/>
      <c r="Y115" s="255"/>
      <c r="Z115" s="255"/>
      <c r="AA115" s="256"/>
      <c r="AB115" s="350"/>
      <c r="AC115" s="359"/>
      <c r="AD115" s="63">
        <f t="shared" si="30"/>
        <v>0</v>
      </c>
      <c r="AE115" s="63">
        <f t="shared" si="31"/>
        <v>0</v>
      </c>
      <c r="AF115" s="63">
        <f t="shared" si="32"/>
        <v>0</v>
      </c>
      <c r="AG115" s="63">
        <f t="shared" si="33"/>
        <v>0</v>
      </c>
      <c r="AH115" s="63">
        <f t="shared" si="34"/>
        <v>0</v>
      </c>
      <c r="AI115" s="315"/>
      <c r="AJ115" s="63"/>
      <c r="AK115" s="63"/>
      <c r="AL115" s="63"/>
      <c r="AM115" s="63"/>
      <c r="AN115" s="63"/>
      <c r="AO115" s="63"/>
    </row>
    <row r="116" spans="1:41" ht="11.25" customHeight="1">
      <c r="A116" s="304"/>
      <c r="B116" s="407" t="s">
        <v>110</v>
      </c>
      <c r="C116" s="263" t="s">
        <v>0</v>
      </c>
      <c r="D116" s="281"/>
      <c r="E116" s="282"/>
      <c r="F116" s="282"/>
      <c r="G116" s="282"/>
      <c r="H116" s="283"/>
      <c r="I116" s="284"/>
      <c r="J116" s="285"/>
      <c r="K116" s="285"/>
      <c r="L116" s="285"/>
      <c r="M116" s="286"/>
      <c r="N116" s="287"/>
      <c r="O116" s="285"/>
      <c r="P116" s="285"/>
      <c r="Q116" s="285"/>
      <c r="R116" s="283"/>
      <c r="S116" s="284"/>
      <c r="T116" s="285"/>
      <c r="U116" s="285"/>
      <c r="V116" s="285"/>
      <c r="W116" s="286"/>
      <c r="X116" s="287"/>
      <c r="Y116" s="285"/>
      <c r="Z116" s="285"/>
      <c r="AA116" s="285"/>
      <c r="AB116" s="288"/>
      <c r="AC116" s="359">
        <f>AC104+AC112</f>
        <v>0</v>
      </c>
      <c r="AD116" s="63">
        <f>SUM(D116:H116)</f>
        <v>0</v>
      </c>
      <c r="AE116" s="63">
        <f>SUM(I116:M116)</f>
        <v>0</v>
      </c>
      <c r="AF116" s="63">
        <f>SUM(N116:R116)</f>
        <v>0</v>
      </c>
      <c r="AG116" s="63">
        <f>SUM(S116:W116)</f>
        <v>0</v>
      </c>
      <c r="AH116" s="63">
        <f>SUM(X116:AB116)</f>
        <v>0</v>
      </c>
      <c r="AI116" s="315"/>
      <c r="AJ116" s="63"/>
      <c r="AK116" s="63"/>
      <c r="AL116" s="63"/>
      <c r="AM116" s="63"/>
      <c r="AN116" s="63"/>
      <c r="AO116" s="63"/>
    </row>
    <row r="117" spans="1:41" ht="11.25" customHeight="1" thickBot="1">
      <c r="A117" s="289"/>
      <c r="B117" s="408"/>
      <c r="C117" s="254" t="s">
        <v>31</v>
      </c>
      <c r="D117" s="290"/>
      <c r="E117" s="291"/>
      <c r="F117" s="291"/>
      <c r="G117" s="291"/>
      <c r="H117" s="292"/>
      <c r="I117" s="293"/>
      <c r="J117" s="294"/>
      <c r="K117" s="294"/>
      <c r="L117" s="294"/>
      <c r="M117" s="295"/>
      <c r="N117" s="296"/>
      <c r="O117" s="294"/>
      <c r="P117" s="294"/>
      <c r="Q117" s="294"/>
      <c r="R117" s="292"/>
      <c r="S117" s="293"/>
      <c r="T117" s="294"/>
      <c r="U117" s="294"/>
      <c r="V117" s="294"/>
      <c r="W117" s="295"/>
      <c r="X117" s="296"/>
      <c r="Y117" s="294"/>
      <c r="Z117" s="294"/>
      <c r="AA117" s="294"/>
      <c r="AB117" s="297"/>
      <c r="AC117" s="359">
        <f>AC100+AC104+AC108+AC112</f>
        <v>0</v>
      </c>
      <c r="AD117" s="63">
        <f>SUM(D117:H117)</f>
        <v>0</v>
      </c>
      <c r="AE117" s="63">
        <f>SUM(I117:M117)</f>
        <v>0</v>
      </c>
      <c r="AF117" s="63">
        <f>SUM(N117:R117)</f>
        <v>0</v>
      </c>
      <c r="AG117" s="63">
        <f>SUM(S117:W117)</f>
        <v>0</v>
      </c>
      <c r="AH117" s="63">
        <f>SUM(X117:AB117)</f>
        <v>0</v>
      </c>
      <c r="AI117" s="315"/>
      <c r="AJ117" s="63"/>
      <c r="AK117" s="63"/>
      <c r="AL117" s="63"/>
      <c r="AM117" s="63"/>
      <c r="AN117" s="63"/>
      <c r="AO117" s="63"/>
    </row>
    <row r="118" spans="1:41" ht="11.25" customHeight="1" thickBot="1">
      <c r="A118" s="233"/>
      <c r="B118" s="233"/>
      <c r="C118" s="234"/>
      <c r="D118" s="300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O118" s="300"/>
      <c r="P118" s="300"/>
      <c r="Q118" s="300"/>
      <c r="R118" s="300"/>
      <c r="S118" s="300"/>
      <c r="T118" s="300"/>
      <c r="U118" s="300"/>
      <c r="V118" s="300"/>
      <c r="W118" s="300"/>
      <c r="X118" s="233"/>
      <c r="Y118" s="233"/>
      <c r="Z118" s="233"/>
      <c r="AA118" s="233"/>
      <c r="AB118" s="233"/>
      <c r="AC118" s="359"/>
      <c r="AD118" s="5" t="s">
        <v>50</v>
      </c>
      <c r="AE118" s="5" t="s">
        <v>51</v>
      </c>
      <c r="AF118" s="5" t="s">
        <v>52</v>
      </c>
      <c r="AG118" s="5" t="s">
        <v>53</v>
      </c>
      <c r="AH118" s="5" t="s">
        <v>54</v>
      </c>
      <c r="AI118" s="315"/>
      <c r="AJ118" s="63"/>
      <c r="AK118" s="63"/>
      <c r="AL118" s="63"/>
      <c r="AM118" s="63"/>
      <c r="AN118" s="63"/>
      <c r="AO118" s="63"/>
    </row>
    <row r="119" spans="1:41" ht="11.25" customHeight="1">
      <c r="A119" s="389">
        <f>'Dati part'!B24</f>
        <v>0</v>
      </c>
      <c r="B119" s="392" t="s">
        <v>3</v>
      </c>
      <c r="C119" s="235" t="s">
        <v>0</v>
      </c>
      <c r="D119" s="236"/>
      <c r="E119" s="237"/>
      <c r="F119" s="237"/>
      <c r="G119" s="237"/>
      <c r="H119" s="339"/>
      <c r="I119" s="340"/>
      <c r="J119" s="341"/>
      <c r="K119" s="237"/>
      <c r="L119" s="237"/>
      <c r="M119" s="339"/>
      <c r="N119" s="236"/>
      <c r="O119" s="237"/>
      <c r="P119" s="237"/>
      <c r="Q119" s="237"/>
      <c r="R119" s="339"/>
      <c r="S119" s="236"/>
      <c r="T119" s="237"/>
      <c r="U119" s="237"/>
      <c r="V119" s="237"/>
      <c r="W119" s="339"/>
      <c r="X119" s="236"/>
      <c r="Y119" s="236"/>
      <c r="Z119" s="236"/>
      <c r="AA119" s="237"/>
      <c r="AB119" s="342"/>
      <c r="AC119" s="359">
        <f>SUM(AD119:AH122)</f>
        <v>0</v>
      </c>
      <c r="AD119" s="63">
        <f aca="true" t="shared" si="35" ref="AD119:AD134">SUM(D119:H119)</f>
        <v>0</v>
      </c>
      <c r="AE119" s="63">
        <f aca="true" t="shared" si="36" ref="AE119:AE134">SUM(I119:M119)</f>
        <v>0</v>
      </c>
      <c r="AF119" s="63">
        <f aca="true" t="shared" si="37" ref="AF119:AF134">SUM(N119:R119)</f>
        <v>0</v>
      </c>
      <c r="AG119" s="63">
        <f aca="true" t="shared" si="38" ref="AG119:AG134">SUM(S119:W119)</f>
        <v>0</v>
      </c>
      <c r="AH119" s="63">
        <f aca="true" t="shared" si="39" ref="AH119:AH134">SUM(X119:AB119)</f>
        <v>0</v>
      </c>
      <c r="AI119" s="315"/>
      <c r="AJ119" s="63"/>
      <c r="AK119" s="63"/>
      <c r="AL119" s="63"/>
      <c r="AM119" s="63"/>
      <c r="AN119" s="63"/>
      <c r="AO119" s="63"/>
    </row>
    <row r="120" spans="1:41" ht="11.25" customHeight="1">
      <c r="A120" s="390"/>
      <c r="B120" s="393"/>
      <c r="C120" s="245" t="s">
        <v>1</v>
      </c>
      <c r="D120" s="246"/>
      <c r="E120" s="247"/>
      <c r="F120" s="247"/>
      <c r="G120" s="247"/>
      <c r="H120" s="343"/>
      <c r="I120" s="344"/>
      <c r="J120" s="345"/>
      <c r="K120" s="247"/>
      <c r="L120" s="247"/>
      <c r="M120" s="343"/>
      <c r="N120" s="246"/>
      <c r="O120" s="247"/>
      <c r="P120" s="247"/>
      <c r="Q120" s="247"/>
      <c r="R120" s="343"/>
      <c r="S120" s="246"/>
      <c r="T120" s="247"/>
      <c r="U120" s="247"/>
      <c r="V120" s="247"/>
      <c r="W120" s="343"/>
      <c r="X120" s="246"/>
      <c r="Y120" s="246"/>
      <c r="Z120" s="246"/>
      <c r="AA120" s="247"/>
      <c r="AB120" s="346"/>
      <c r="AC120" s="359"/>
      <c r="AD120" s="63">
        <f t="shared" si="35"/>
        <v>0</v>
      </c>
      <c r="AE120" s="63">
        <f t="shared" si="36"/>
        <v>0</v>
      </c>
      <c r="AF120" s="63">
        <f t="shared" si="37"/>
        <v>0</v>
      </c>
      <c r="AG120" s="63">
        <f t="shared" si="38"/>
        <v>0</v>
      </c>
      <c r="AH120" s="63">
        <f t="shared" si="39"/>
        <v>0</v>
      </c>
      <c r="AI120" s="315"/>
      <c r="AJ120" s="63"/>
      <c r="AK120" s="63"/>
      <c r="AL120" s="63"/>
      <c r="AM120" s="63"/>
      <c r="AN120" s="63"/>
      <c r="AO120" s="63"/>
    </row>
    <row r="121" spans="1:41" ht="11.25" customHeight="1">
      <c r="A121" s="391"/>
      <c r="B121" s="393"/>
      <c r="C121" s="245" t="s">
        <v>2</v>
      </c>
      <c r="D121" s="246"/>
      <c r="E121" s="247"/>
      <c r="F121" s="247"/>
      <c r="G121" s="247"/>
      <c r="H121" s="343"/>
      <c r="I121" s="344"/>
      <c r="J121" s="345"/>
      <c r="K121" s="247"/>
      <c r="L121" s="247"/>
      <c r="M121" s="343"/>
      <c r="N121" s="246"/>
      <c r="O121" s="247"/>
      <c r="P121" s="247"/>
      <c r="Q121" s="247"/>
      <c r="R121" s="343"/>
      <c r="S121" s="246"/>
      <c r="T121" s="247"/>
      <c r="U121" s="247"/>
      <c r="V121" s="247"/>
      <c r="W121" s="343"/>
      <c r="X121" s="246"/>
      <c r="Y121" s="246"/>
      <c r="Z121" s="246"/>
      <c r="AA121" s="247"/>
      <c r="AB121" s="346"/>
      <c r="AC121" s="359"/>
      <c r="AD121" s="63">
        <f t="shared" si="35"/>
        <v>0</v>
      </c>
      <c r="AE121" s="63">
        <f t="shared" si="36"/>
        <v>0</v>
      </c>
      <c r="AF121" s="63">
        <f t="shared" si="37"/>
        <v>0</v>
      </c>
      <c r="AG121" s="63">
        <f t="shared" si="38"/>
        <v>0</v>
      </c>
      <c r="AH121" s="63">
        <f t="shared" si="39"/>
        <v>0</v>
      </c>
      <c r="AI121" s="315"/>
      <c r="AJ121" s="63"/>
      <c r="AK121" s="63"/>
      <c r="AL121" s="63"/>
      <c r="AM121" s="63"/>
      <c r="AN121" s="63"/>
      <c r="AO121" s="63"/>
    </row>
    <row r="122" spans="1:41" ht="11.25" customHeight="1" thickBot="1">
      <c r="A122" s="395" t="str">
        <f>'Dati part'!C24</f>
        <v>NOME E COGNOME</v>
      </c>
      <c r="B122" s="394"/>
      <c r="C122" s="254" t="s">
        <v>31</v>
      </c>
      <c r="D122" s="255"/>
      <c r="E122" s="256"/>
      <c r="F122" s="256"/>
      <c r="G122" s="256"/>
      <c r="H122" s="347"/>
      <c r="I122" s="348"/>
      <c r="J122" s="349"/>
      <c r="K122" s="256"/>
      <c r="L122" s="256"/>
      <c r="M122" s="347"/>
      <c r="N122" s="255"/>
      <c r="O122" s="256"/>
      <c r="P122" s="256"/>
      <c r="Q122" s="256"/>
      <c r="R122" s="347"/>
      <c r="S122" s="255"/>
      <c r="T122" s="256"/>
      <c r="U122" s="256"/>
      <c r="V122" s="256"/>
      <c r="W122" s="347"/>
      <c r="X122" s="255"/>
      <c r="Y122" s="255"/>
      <c r="Z122" s="255"/>
      <c r="AA122" s="256"/>
      <c r="AB122" s="350"/>
      <c r="AC122" s="359"/>
      <c r="AD122" s="63">
        <f t="shared" si="35"/>
        <v>0</v>
      </c>
      <c r="AE122" s="63">
        <f t="shared" si="36"/>
        <v>0</v>
      </c>
      <c r="AF122" s="63">
        <f t="shared" si="37"/>
        <v>0</v>
      </c>
      <c r="AG122" s="63">
        <f t="shared" si="38"/>
        <v>0</v>
      </c>
      <c r="AH122" s="63">
        <f t="shared" si="39"/>
        <v>0</v>
      </c>
      <c r="AI122" s="315"/>
      <c r="AJ122" s="63"/>
      <c r="AK122" s="63"/>
      <c r="AL122" s="63"/>
      <c r="AM122" s="63"/>
      <c r="AN122" s="63"/>
      <c r="AO122" s="63"/>
    </row>
    <row r="123" spans="1:41" ht="11.25" customHeight="1">
      <c r="A123" s="396"/>
      <c r="B123" s="398" t="s">
        <v>4</v>
      </c>
      <c r="C123" s="263" t="s">
        <v>0</v>
      </c>
      <c r="D123" s="279"/>
      <c r="E123" s="264"/>
      <c r="F123" s="264"/>
      <c r="G123" s="264"/>
      <c r="H123" s="351"/>
      <c r="I123" s="352"/>
      <c r="J123" s="353"/>
      <c r="K123" s="264"/>
      <c r="L123" s="264"/>
      <c r="M123" s="351"/>
      <c r="N123" s="279"/>
      <c r="O123" s="264"/>
      <c r="P123" s="264"/>
      <c r="Q123" s="264"/>
      <c r="R123" s="351"/>
      <c r="S123" s="279"/>
      <c r="T123" s="264"/>
      <c r="U123" s="264"/>
      <c r="V123" s="264"/>
      <c r="W123" s="351"/>
      <c r="X123" s="279"/>
      <c r="Y123" s="279"/>
      <c r="Z123" s="279"/>
      <c r="AA123" s="264"/>
      <c r="AB123" s="354"/>
      <c r="AC123" s="359">
        <f>SUM(AD123:AH126)</f>
        <v>0</v>
      </c>
      <c r="AD123" s="63">
        <f t="shared" si="35"/>
        <v>0</v>
      </c>
      <c r="AE123" s="63">
        <f t="shared" si="36"/>
        <v>0</v>
      </c>
      <c r="AF123" s="63">
        <f t="shared" si="37"/>
        <v>0</v>
      </c>
      <c r="AG123" s="63">
        <f t="shared" si="38"/>
        <v>0</v>
      </c>
      <c r="AH123" s="63">
        <f t="shared" si="39"/>
        <v>0</v>
      </c>
      <c r="AI123" s="315"/>
      <c r="AJ123" s="63"/>
      <c r="AK123" s="63"/>
      <c r="AL123" s="63"/>
      <c r="AM123" s="63"/>
      <c r="AN123" s="63"/>
      <c r="AO123" s="63"/>
    </row>
    <row r="124" spans="1:41" ht="11.25" customHeight="1">
      <c r="A124" s="396"/>
      <c r="B124" s="393"/>
      <c r="C124" s="245" t="s">
        <v>1</v>
      </c>
      <c r="D124" s="246"/>
      <c r="E124" s="247"/>
      <c r="F124" s="247"/>
      <c r="G124" s="247"/>
      <c r="H124" s="343"/>
      <c r="I124" s="344"/>
      <c r="J124" s="345"/>
      <c r="K124" s="247"/>
      <c r="L124" s="247"/>
      <c r="M124" s="343"/>
      <c r="N124" s="246"/>
      <c r="O124" s="247"/>
      <c r="P124" s="247"/>
      <c r="Q124" s="247"/>
      <c r="R124" s="343"/>
      <c r="S124" s="246"/>
      <c r="T124" s="247"/>
      <c r="U124" s="247"/>
      <c r="V124" s="247"/>
      <c r="W124" s="343"/>
      <c r="X124" s="246"/>
      <c r="Y124" s="246"/>
      <c r="Z124" s="246"/>
      <c r="AA124" s="247"/>
      <c r="AB124" s="346"/>
      <c r="AC124" s="359"/>
      <c r="AD124" s="63">
        <f t="shared" si="35"/>
        <v>0</v>
      </c>
      <c r="AE124" s="63">
        <f t="shared" si="36"/>
        <v>0</v>
      </c>
      <c r="AF124" s="63">
        <f t="shared" si="37"/>
        <v>0</v>
      </c>
      <c r="AG124" s="63">
        <f t="shared" si="38"/>
        <v>0</v>
      </c>
      <c r="AH124" s="63">
        <f t="shared" si="39"/>
        <v>0</v>
      </c>
      <c r="AI124" s="315"/>
      <c r="AJ124" s="63"/>
      <c r="AK124" s="63"/>
      <c r="AL124" s="63"/>
      <c r="AM124" s="63"/>
      <c r="AN124" s="63"/>
      <c r="AO124" s="63"/>
    </row>
    <row r="125" spans="1:41" ht="11.25" customHeight="1">
      <c r="A125" s="396"/>
      <c r="B125" s="393"/>
      <c r="C125" s="245" t="s">
        <v>2</v>
      </c>
      <c r="D125" s="246"/>
      <c r="E125" s="247"/>
      <c r="F125" s="247"/>
      <c r="G125" s="247"/>
      <c r="H125" s="343"/>
      <c r="I125" s="344"/>
      <c r="J125" s="345"/>
      <c r="K125" s="247"/>
      <c r="L125" s="247"/>
      <c r="M125" s="343"/>
      <c r="N125" s="246"/>
      <c r="O125" s="247"/>
      <c r="P125" s="247"/>
      <c r="Q125" s="247"/>
      <c r="R125" s="343"/>
      <c r="S125" s="246"/>
      <c r="T125" s="247"/>
      <c r="U125" s="247"/>
      <c r="V125" s="247"/>
      <c r="W125" s="343"/>
      <c r="X125" s="246"/>
      <c r="Y125" s="246"/>
      <c r="Z125" s="246"/>
      <c r="AA125" s="247"/>
      <c r="AB125" s="346"/>
      <c r="AC125" s="359"/>
      <c r="AD125" s="63">
        <f t="shared" si="35"/>
        <v>0</v>
      </c>
      <c r="AE125" s="63">
        <f t="shared" si="36"/>
        <v>0</v>
      </c>
      <c r="AF125" s="63">
        <f t="shared" si="37"/>
        <v>0</v>
      </c>
      <c r="AG125" s="63">
        <f t="shared" si="38"/>
        <v>0</v>
      </c>
      <c r="AH125" s="63">
        <f t="shared" si="39"/>
        <v>0</v>
      </c>
      <c r="AI125" s="315"/>
      <c r="AJ125" s="63"/>
      <c r="AK125" s="63"/>
      <c r="AL125" s="63"/>
      <c r="AM125" s="63"/>
      <c r="AN125" s="63"/>
      <c r="AO125" s="63"/>
    </row>
    <row r="126" spans="1:41" ht="11.25" customHeight="1" thickBot="1">
      <c r="A126" s="396"/>
      <c r="B126" s="399"/>
      <c r="C126" s="271" t="s">
        <v>31</v>
      </c>
      <c r="D126" s="303"/>
      <c r="E126" s="272"/>
      <c r="F126" s="272"/>
      <c r="G126" s="272"/>
      <c r="H126" s="355"/>
      <c r="I126" s="356"/>
      <c r="J126" s="357"/>
      <c r="K126" s="272"/>
      <c r="L126" s="272"/>
      <c r="M126" s="355"/>
      <c r="N126" s="303"/>
      <c r="O126" s="272"/>
      <c r="P126" s="272"/>
      <c r="Q126" s="272"/>
      <c r="R126" s="355"/>
      <c r="S126" s="303"/>
      <c r="T126" s="272"/>
      <c r="U126" s="272"/>
      <c r="V126" s="272"/>
      <c r="W126" s="355"/>
      <c r="X126" s="303"/>
      <c r="Y126" s="303"/>
      <c r="Z126" s="303"/>
      <c r="AA126" s="272"/>
      <c r="AB126" s="358"/>
      <c r="AC126" s="359"/>
      <c r="AD126" s="63">
        <f t="shared" si="35"/>
        <v>0</v>
      </c>
      <c r="AE126" s="63">
        <f t="shared" si="36"/>
        <v>0</v>
      </c>
      <c r="AF126" s="63">
        <f t="shared" si="37"/>
        <v>0</v>
      </c>
      <c r="AG126" s="63">
        <f t="shared" si="38"/>
        <v>0</v>
      </c>
      <c r="AH126" s="63">
        <f t="shared" si="39"/>
        <v>0</v>
      </c>
      <c r="AI126" s="315"/>
      <c r="AJ126" s="63"/>
      <c r="AK126" s="63"/>
      <c r="AL126" s="63"/>
      <c r="AM126" s="63"/>
      <c r="AN126" s="63"/>
      <c r="AO126" s="63"/>
    </row>
    <row r="127" spans="1:41" ht="11.25" customHeight="1">
      <c r="A127" s="396"/>
      <c r="B127" s="392" t="s">
        <v>5</v>
      </c>
      <c r="C127" s="235" t="s">
        <v>0</v>
      </c>
      <c r="D127" s="236"/>
      <c r="E127" s="237"/>
      <c r="F127" s="237"/>
      <c r="G127" s="237"/>
      <c r="H127" s="339"/>
      <c r="I127" s="340"/>
      <c r="J127" s="341"/>
      <c r="K127" s="237"/>
      <c r="L127" s="237"/>
      <c r="M127" s="339"/>
      <c r="N127" s="236"/>
      <c r="O127" s="237"/>
      <c r="P127" s="237"/>
      <c r="Q127" s="237"/>
      <c r="R127" s="339"/>
      <c r="S127" s="236"/>
      <c r="T127" s="237"/>
      <c r="U127" s="237"/>
      <c r="V127" s="237"/>
      <c r="W127" s="339"/>
      <c r="X127" s="236"/>
      <c r="Y127" s="236"/>
      <c r="Z127" s="236"/>
      <c r="AA127" s="237"/>
      <c r="AB127" s="342"/>
      <c r="AC127" s="359">
        <f>SUM(AD127:AH130)</f>
        <v>0</v>
      </c>
      <c r="AD127" s="63">
        <f t="shared" si="35"/>
        <v>0</v>
      </c>
      <c r="AE127" s="63">
        <f t="shared" si="36"/>
        <v>0</v>
      </c>
      <c r="AF127" s="63">
        <f t="shared" si="37"/>
        <v>0</v>
      </c>
      <c r="AG127" s="63">
        <f t="shared" si="38"/>
        <v>0</v>
      </c>
      <c r="AH127" s="63">
        <f t="shared" si="39"/>
        <v>0</v>
      </c>
      <c r="AI127" s="315"/>
      <c r="AJ127" s="63"/>
      <c r="AK127" s="63"/>
      <c r="AL127" s="63"/>
      <c r="AM127" s="63"/>
      <c r="AN127" s="63"/>
      <c r="AO127" s="63"/>
    </row>
    <row r="128" spans="1:41" ht="11.25" customHeight="1">
      <c r="A128" s="396"/>
      <c r="B128" s="393"/>
      <c r="C128" s="245" t="s">
        <v>1</v>
      </c>
      <c r="D128" s="246"/>
      <c r="E128" s="247"/>
      <c r="F128" s="247"/>
      <c r="G128" s="247"/>
      <c r="H128" s="343"/>
      <c r="I128" s="344"/>
      <c r="J128" s="345"/>
      <c r="K128" s="247"/>
      <c r="L128" s="247"/>
      <c r="M128" s="343"/>
      <c r="N128" s="246"/>
      <c r="O128" s="247"/>
      <c r="P128" s="247"/>
      <c r="Q128" s="247"/>
      <c r="R128" s="343"/>
      <c r="S128" s="246"/>
      <c r="T128" s="247"/>
      <c r="U128" s="247"/>
      <c r="V128" s="247"/>
      <c r="W128" s="343"/>
      <c r="X128" s="246"/>
      <c r="Y128" s="246"/>
      <c r="Z128" s="246"/>
      <c r="AA128" s="247"/>
      <c r="AB128" s="346"/>
      <c r="AC128" s="359"/>
      <c r="AD128" s="63">
        <f t="shared" si="35"/>
        <v>0</v>
      </c>
      <c r="AE128" s="63">
        <f t="shared" si="36"/>
        <v>0</v>
      </c>
      <c r="AF128" s="63">
        <f t="shared" si="37"/>
        <v>0</v>
      </c>
      <c r="AG128" s="63">
        <f t="shared" si="38"/>
        <v>0</v>
      </c>
      <c r="AH128" s="63">
        <f t="shared" si="39"/>
        <v>0</v>
      </c>
      <c r="AI128" s="315"/>
      <c r="AJ128" s="63"/>
      <c r="AK128" s="63"/>
      <c r="AL128" s="63"/>
      <c r="AM128" s="63"/>
      <c r="AN128" s="63"/>
      <c r="AO128" s="63"/>
    </row>
    <row r="129" spans="1:41" ht="11.25" customHeight="1">
      <c r="A129" s="396"/>
      <c r="B129" s="393"/>
      <c r="C129" s="245" t="s">
        <v>2</v>
      </c>
      <c r="D129" s="246"/>
      <c r="E129" s="247"/>
      <c r="F129" s="247"/>
      <c r="G129" s="247"/>
      <c r="H129" s="343"/>
      <c r="I129" s="344"/>
      <c r="J129" s="345"/>
      <c r="K129" s="247"/>
      <c r="L129" s="247"/>
      <c r="M129" s="343"/>
      <c r="N129" s="246"/>
      <c r="O129" s="247"/>
      <c r="P129" s="247"/>
      <c r="Q129" s="247"/>
      <c r="R129" s="343"/>
      <c r="S129" s="246"/>
      <c r="T129" s="247"/>
      <c r="U129" s="247"/>
      <c r="V129" s="247"/>
      <c r="W129" s="343"/>
      <c r="X129" s="246"/>
      <c r="Y129" s="246"/>
      <c r="Z129" s="246"/>
      <c r="AA129" s="247"/>
      <c r="AB129" s="346"/>
      <c r="AC129" s="359"/>
      <c r="AD129" s="63">
        <f t="shared" si="35"/>
        <v>0</v>
      </c>
      <c r="AE129" s="63">
        <f t="shared" si="36"/>
        <v>0</v>
      </c>
      <c r="AF129" s="63">
        <f t="shared" si="37"/>
        <v>0</v>
      </c>
      <c r="AG129" s="63">
        <f t="shared" si="38"/>
        <v>0</v>
      </c>
      <c r="AH129" s="63">
        <f t="shared" si="39"/>
        <v>0</v>
      </c>
      <c r="AI129" s="315"/>
      <c r="AJ129" s="63"/>
      <c r="AK129" s="63"/>
      <c r="AL129" s="63"/>
      <c r="AM129" s="63"/>
      <c r="AN129" s="63"/>
      <c r="AO129" s="63"/>
    </row>
    <row r="130" spans="1:41" ht="11.25" customHeight="1" thickBot="1">
      <c r="A130" s="396"/>
      <c r="B130" s="394"/>
      <c r="C130" s="254" t="s">
        <v>31</v>
      </c>
      <c r="D130" s="255"/>
      <c r="E130" s="256"/>
      <c r="F130" s="256"/>
      <c r="G130" s="256"/>
      <c r="H130" s="347"/>
      <c r="I130" s="348"/>
      <c r="J130" s="349"/>
      <c r="K130" s="256"/>
      <c r="L130" s="256"/>
      <c r="M130" s="347"/>
      <c r="N130" s="255"/>
      <c r="O130" s="256"/>
      <c r="P130" s="256"/>
      <c r="Q130" s="256"/>
      <c r="R130" s="347"/>
      <c r="S130" s="255"/>
      <c r="T130" s="256"/>
      <c r="U130" s="256"/>
      <c r="V130" s="256"/>
      <c r="W130" s="347"/>
      <c r="X130" s="255"/>
      <c r="Y130" s="255"/>
      <c r="Z130" s="255"/>
      <c r="AA130" s="256"/>
      <c r="AB130" s="350"/>
      <c r="AC130" s="359"/>
      <c r="AD130" s="63">
        <f t="shared" si="35"/>
        <v>0</v>
      </c>
      <c r="AE130" s="63">
        <f t="shared" si="36"/>
        <v>0</v>
      </c>
      <c r="AF130" s="63">
        <f t="shared" si="37"/>
        <v>0</v>
      </c>
      <c r="AG130" s="63">
        <f t="shared" si="38"/>
        <v>0</v>
      </c>
      <c r="AH130" s="63">
        <f t="shared" si="39"/>
        <v>0</v>
      </c>
      <c r="AI130" s="315"/>
      <c r="AJ130" s="63"/>
      <c r="AK130" s="63"/>
      <c r="AL130" s="63"/>
      <c r="AM130" s="63"/>
      <c r="AN130" s="63"/>
      <c r="AO130" s="63"/>
    </row>
    <row r="131" spans="1:41" ht="11.25" customHeight="1">
      <c r="A131" s="396"/>
      <c r="B131" s="398" t="s">
        <v>22</v>
      </c>
      <c r="C131" s="263" t="s">
        <v>0</v>
      </c>
      <c r="D131" s="279"/>
      <c r="E131" s="264"/>
      <c r="F131" s="264"/>
      <c r="G131" s="264"/>
      <c r="H131" s="351"/>
      <c r="I131" s="352"/>
      <c r="J131" s="353"/>
      <c r="K131" s="264"/>
      <c r="L131" s="264"/>
      <c r="M131" s="351"/>
      <c r="N131" s="279"/>
      <c r="O131" s="264"/>
      <c r="P131" s="264"/>
      <c r="Q131" s="264"/>
      <c r="R131" s="351"/>
      <c r="S131" s="279"/>
      <c r="T131" s="264"/>
      <c r="U131" s="264"/>
      <c r="V131" s="264"/>
      <c r="W131" s="351"/>
      <c r="X131" s="279"/>
      <c r="Y131" s="279"/>
      <c r="Z131" s="279"/>
      <c r="AA131" s="264"/>
      <c r="AB131" s="354"/>
      <c r="AC131" s="359">
        <f>SUM(AD131:AH134)</f>
        <v>0</v>
      </c>
      <c r="AD131" s="63">
        <f t="shared" si="35"/>
        <v>0</v>
      </c>
      <c r="AE131" s="63">
        <f t="shared" si="36"/>
        <v>0</v>
      </c>
      <c r="AF131" s="63">
        <f t="shared" si="37"/>
        <v>0</v>
      </c>
      <c r="AG131" s="63">
        <f t="shared" si="38"/>
        <v>0</v>
      </c>
      <c r="AH131" s="63">
        <f t="shared" si="39"/>
        <v>0</v>
      </c>
      <c r="AI131" s="315"/>
      <c r="AJ131" s="63"/>
      <c r="AK131" s="63"/>
      <c r="AL131" s="63"/>
      <c r="AM131" s="63"/>
      <c r="AN131" s="63"/>
      <c r="AO131" s="63"/>
    </row>
    <row r="132" spans="1:41" ht="11.25" customHeight="1">
      <c r="A132" s="396"/>
      <c r="B132" s="393"/>
      <c r="C132" s="245" t="s">
        <v>1</v>
      </c>
      <c r="D132" s="246"/>
      <c r="E132" s="247"/>
      <c r="F132" s="247"/>
      <c r="G132" s="247"/>
      <c r="H132" s="343"/>
      <c r="I132" s="344"/>
      <c r="J132" s="345"/>
      <c r="K132" s="247"/>
      <c r="L132" s="247"/>
      <c r="M132" s="343"/>
      <c r="N132" s="246"/>
      <c r="O132" s="247"/>
      <c r="P132" s="247"/>
      <c r="Q132" s="247"/>
      <c r="R132" s="343"/>
      <c r="S132" s="246"/>
      <c r="T132" s="247"/>
      <c r="U132" s="247"/>
      <c r="V132" s="247"/>
      <c r="W132" s="343"/>
      <c r="X132" s="246"/>
      <c r="Y132" s="246"/>
      <c r="Z132" s="246"/>
      <c r="AA132" s="247"/>
      <c r="AB132" s="346"/>
      <c r="AC132" s="359"/>
      <c r="AD132" s="63">
        <f t="shared" si="35"/>
        <v>0</v>
      </c>
      <c r="AE132" s="63">
        <f t="shared" si="36"/>
        <v>0</v>
      </c>
      <c r="AF132" s="63">
        <f t="shared" si="37"/>
        <v>0</v>
      </c>
      <c r="AG132" s="63">
        <f t="shared" si="38"/>
        <v>0</v>
      </c>
      <c r="AH132" s="63">
        <f t="shared" si="39"/>
        <v>0</v>
      </c>
      <c r="AI132" s="315"/>
      <c r="AJ132" s="63"/>
      <c r="AK132" s="63"/>
      <c r="AL132" s="63"/>
      <c r="AM132" s="63"/>
      <c r="AN132" s="63"/>
      <c r="AO132" s="63"/>
    </row>
    <row r="133" spans="1:41" ht="11.25" customHeight="1">
      <c r="A133" s="396"/>
      <c r="B133" s="393"/>
      <c r="C133" s="245" t="s">
        <v>2</v>
      </c>
      <c r="D133" s="246"/>
      <c r="E133" s="247"/>
      <c r="F133" s="247"/>
      <c r="G133" s="247"/>
      <c r="H133" s="343"/>
      <c r="I133" s="344"/>
      <c r="J133" s="345"/>
      <c r="K133" s="247"/>
      <c r="L133" s="247"/>
      <c r="M133" s="343"/>
      <c r="N133" s="246"/>
      <c r="O133" s="247"/>
      <c r="P133" s="247"/>
      <c r="Q133" s="247"/>
      <c r="R133" s="343"/>
      <c r="S133" s="246"/>
      <c r="T133" s="247"/>
      <c r="U133" s="247"/>
      <c r="V133" s="247"/>
      <c r="W133" s="343"/>
      <c r="X133" s="246"/>
      <c r="Y133" s="246"/>
      <c r="Z133" s="246"/>
      <c r="AA133" s="247"/>
      <c r="AB133" s="346"/>
      <c r="AC133" s="359"/>
      <c r="AD133" s="63">
        <f t="shared" si="35"/>
        <v>0</v>
      </c>
      <c r="AE133" s="63">
        <f t="shared" si="36"/>
        <v>0</v>
      </c>
      <c r="AF133" s="63">
        <f t="shared" si="37"/>
        <v>0</v>
      </c>
      <c r="AG133" s="63">
        <f t="shared" si="38"/>
        <v>0</v>
      </c>
      <c r="AH133" s="63">
        <f t="shared" si="39"/>
        <v>0</v>
      </c>
      <c r="AI133" s="315"/>
      <c r="AJ133" s="63"/>
      <c r="AK133" s="63"/>
      <c r="AL133" s="63"/>
      <c r="AM133" s="63"/>
      <c r="AN133" s="63"/>
      <c r="AO133" s="63"/>
    </row>
    <row r="134" spans="1:41" ht="11.25" customHeight="1" thickBot="1">
      <c r="A134" s="397"/>
      <c r="B134" s="394"/>
      <c r="C134" s="254" t="s">
        <v>31</v>
      </c>
      <c r="D134" s="255"/>
      <c r="E134" s="256"/>
      <c r="F134" s="256"/>
      <c r="G134" s="256"/>
      <c r="H134" s="347"/>
      <c r="I134" s="348"/>
      <c r="J134" s="349"/>
      <c r="K134" s="256"/>
      <c r="L134" s="256"/>
      <c r="M134" s="347"/>
      <c r="N134" s="255"/>
      <c r="O134" s="256"/>
      <c r="P134" s="256"/>
      <c r="Q134" s="256"/>
      <c r="R134" s="347"/>
      <c r="S134" s="255"/>
      <c r="T134" s="256"/>
      <c r="U134" s="256"/>
      <c r="V134" s="256"/>
      <c r="W134" s="347"/>
      <c r="X134" s="255"/>
      <c r="Y134" s="255"/>
      <c r="Z134" s="255"/>
      <c r="AA134" s="256"/>
      <c r="AB134" s="350"/>
      <c r="AC134" s="359"/>
      <c r="AD134" s="63">
        <f t="shared" si="35"/>
        <v>0</v>
      </c>
      <c r="AE134" s="63">
        <f t="shared" si="36"/>
        <v>0</v>
      </c>
      <c r="AF134" s="63">
        <f t="shared" si="37"/>
        <v>0</v>
      </c>
      <c r="AG134" s="63">
        <f t="shared" si="38"/>
        <v>0</v>
      </c>
      <c r="AH134" s="63">
        <f t="shared" si="39"/>
        <v>0</v>
      </c>
      <c r="AI134" s="315"/>
      <c r="AJ134" s="63"/>
      <c r="AK134" s="63"/>
      <c r="AL134" s="63"/>
      <c r="AM134" s="63"/>
      <c r="AN134" s="63"/>
      <c r="AO134" s="63"/>
    </row>
    <row r="135" spans="1:41" ht="11.25" customHeight="1">
      <c r="A135" s="304"/>
      <c r="B135" s="407" t="s">
        <v>110</v>
      </c>
      <c r="C135" s="263" t="s">
        <v>0</v>
      </c>
      <c r="D135" s="281"/>
      <c r="E135" s="282"/>
      <c r="F135" s="282"/>
      <c r="G135" s="282"/>
      <c r="H135" s="283"/>
      <c r="I135" s="284"/>
      <c r="J135" s="285"/>
      <c r="K135" s="285"/>
      <c r="L135" s="285"/>
      <c r="M135" s="286"/>
      <c r="N135" s="287"/>
      <c r="O135" s="285"/>
      <c r="P135" s="285"/>
      <c r="Q135" s="285"/>
      <c r="R135" s="283"/>
      <c r="S135" s="284"/>
      <c r="T135" s="285"/>
      <c r="U135" s="285"/>
      <c r="V135" s="285"/>
      <c r="W135" s="286"/>
      <c r="X135" s="287"/>
      <c r="Y135" s="285"/>
      <c r="Z135" s="285"/>
      <c r="AA135" s="285"/>
      <c r="AB135" s="288"/>
      <c r="AC135" s="359">
        <f>AC123+AC131</f>
        <v>0</v>
      </c>
      <c r="AD135" s="63">
        <f>SUM(D135:H135)</f>
        <v>0</v>
      </c>
      <c r="AE135" s="63">
        <f>SUM(I135:M135)</f>
        <v>0</v>
      </c>
      <c r="AF135" s="63">
        <f>SUM(N135:R135)</f>
        <v>0</v>
      </c>
      <c r="AG135" s="63">
        <f>SUM(S135:W135)</f>
        <v>0</v>
      </c>
      <c r="AH135" s="63">
        <f>SUM(X135:AB135)</f>
        <v>0</v>
      </c>
      <c r="AI135" s="315"/>
      <c r="AJ135" s="63"/>
      <c r="AK135" s="63"/>
      <c r="AL135" s="63"/>
      <c r="AM135" s="63"/>
      <c r="AN135" s="63"/>
      <c r="AO135" s="63"/>
    </row>
    <row r="136" spans="1:41" ht="11.25" customHeight="1" thickBot="1">
      <c r="A136" s="289"/>
      <c r="B136" s="408"/>
      <c r="C136" s="254" t="s">
        <v>31</v>
      </c>
      <c r="D136" s="290"/>
      <c r="E136" s="291"/>
      <c r="F136" s="291"/>
      <c r="G136" s="291"/>
      <c r="H136" s="292"/>
      <c r="I136" s="293"/>
      <c r="J136" s="294"/>
      <c r="K136" s="294"/>
      <c r="L136" s="294"/>
      <c r="M136" s="295"/>
      <c r="N136" s="296"/>
      <c r="O136" s="294"/>
      <c r="P136" s="294"/>
      <c r="Q136" s="294"/>
      <c r="R136" s="292"/>
      <c r="S136" s="293"/>
      <c r="T136" s="294"/>
      <c r="U136" s="294"/>
      <c r="V136" s="294"/>
      <c r="W136" s="295"/>
      <c r="X136" s="296"/>
      <c r="Y136" s="294"/>
      <c r="Z136" s="294"/>
      <c r="AA136" s="294"/>
      <c r="AB136" s="297"/>
      <c r="AC136" s="359">
        <f>AC119+AC123+AC127+AC131</f>
        <v>0</v>
      </c>
      <c r="AD136" s="63">
        <f>SUM(D136:H136)</f>
        <v>0</v>
      </c>
      <c r="AE136" s="63">
        <f>SUM(I136:M136)</f>
        <v>0</v>
      </c>
      <c r="AF136" s="63">
        <f>SUM(N136:R136)</f>
        <v>0</v>
      </c>
      <c r="AG136" s="63">
        <f>SUM(S136:W136)</f>
        <v>0</v>
      </c>
      <c r="AH136" s="63">
        <f>SUM(X136:AB136)</f>
        <v>0</v>
      </c>
      <c r="AI136" s="315"/>
      <c r="AJ136" s="63"/>
      <c r="AK136" s="63"/>
      <c r="AL136" s="63"/>
      <c r="AM136" s="63"/>
      <c r="AN136" s="63"/>
      <c r="AO136" s="63"/>
    </row>
    <row r="137" spans="1:41" ht="11.25" customHeight="1" thickBot="1">
      <c r="A137" s="233"/>
      <c r="B137" s="233"/>
      <c r="C137" s="234"/>
      <c r="D137" s="300"/>
      <c r="E137" s="300"/>
      <c r="F137" s="300"/>
      <c r="G137" s="300"/>
      <c r="H137" s="300"/>
      <c r="I137" s="300"/>
      <c r="J137" s="300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233"/>
      <c r="Y137" s="233"/>
      <c r="Z137" s="233"/>
      <c r="AA137" s="233"/>
      <c r="AB137" s="233"/>
      <c r="AC137" s="359"/>
      <c r="AD137" s="5" t="s">
        <v>50</v>
      </c>
      <c r="AE137" s="5" t="s">
        <v>51</v>
      </c>
      <c r="AF137" s="5" t="s">
        <v>52</v>
      </c>
      <c r="AG137" s="5" t="s">
        <v>53</v>
      </c>
      <c r="AH137" s="5" t="s">
        <v>54</v>
      </c>
      <c r="AI137" s="315"/>
      <c r="AJ137" s="63"/>
      <c r="AK137" s="63"/>
      <c r="AL137" s="63"/>
      <c r="AM137" s="63"/>
      <c r="AN137" s="63"/>
      <c r="AO137" s="63"/>
    </row>
    <row r="138" spans="1:41" ht="11.25" customHeight="1">
      <c r="A138" s="389">
        <f>'Dati part'!B25</f>
        <v>0</v>
      </c>
      <c r="B138" s="392" t="s">
        <v>3</v>
      </c>
      <c r="C138" s="235" t="s">
        <v>0</v>
      </c>
      <c r="D138" s="236"/>
      <c r="E138" s="237"/>
      <c r="F138" s="237"/>
      <c r="G138" s="237"/>
      <c r="H138" s="339"/>
      <c r="I138" s="340"/>
      <c r="J138" s="341"/>
      <c r="K138" s="237"/>
      <c r="L138" s="237"/>
      <c r="M138" s="339"/>
      <c r="N138" s="236"/>
      <c r="O138" s="237"/>
      <c r="P138" s="237"/>
      <c r="Q138" s="237"/>
      <c r="R138" s="339"/>
      <c r="S138" s="236"/>
      <c r="T138" s="237"/>
      <c r="U138" s="237"/>
      <c r="V138" s="237"/>
      <c r="W138" s="339"/>
      <c r="X138" s="236"/>
      <c r="Y138" s="236"/>
      <c r="Z138" s="236"/>
      <c r="AA138" s="237"/>
      <c r="AB138" s="342"/>
      <c r="AC138" s="359">
        <f>SUM(AD138:AH141)</f>
        <v>0</v>
      </c>
      <c r="AD138" s="63">
        <f aca="true" t="shared" si="40" ref="AD138:AD153">SUM(D138:H138)</f>
        <v>0</v>
      </c>
      <c r="AE138" s="63">
        <f aca="true" t="shared" si="41" ref="AE138:AE153">SUM(I138:M138)</f>
        <v>0</v>
      </c>
      <c r="AF138" s="63">
        <f aca="true" t="shared" si="42" ref="AF138:AF153">SUM(N138:R138)</f>
        <v>0</v>
      </c>
      <c r="AG138" s="63">
        <f aca="true" t="shared" si="43" ref="AG138:AG153">SUM(S138:W138)</f>
        <v>0</v>
      </c>
      <c r="AH138" s="63">
        <f aca="true" t="shared" si="44" ref="AH138:AH153">SUM(X138:AB138)</f>
        <v>0</v>
      </c>
      <c r="AI138" s="315"/>
      <c r="AJ138" s="63"/>
      <c r="AK138" s="63"/>
      <c r="AL138" s="63"/>
      <c r="AM138" s="63"/>
      <c r="AN138" s="63"/>
      <c r="AO138" s="63"/>
    </row>
    <row r="139" spans="1:41" ht="11.25" customHeight="1">
      <c r="A139" s="390"/>
      <c r="B139" s="393"/>
      <c r="C139" s="245" t="s">
        <v>1</v>
      </c>
      <c r="D139" s="246"/>
      <c r="E139" s="247"/>
      <c r="F139" s="247"/>
      <c r="G139" s="247"/>
      <c r="H139" s="343"/>
      <c r="I139" s="344"/>
      <c r="J139" s="345"/>
      <c r="K139" s="247"/>
      <c r="L139" s="247"/>
      <c r="M139" s="343"/>
      <c r="N139" s="246"/>
      <c r="O139" s="247"/>
      <c r="P139" s="247"/>
      <c r="Q139" s="247"/>
      <c r="R139" s="343"/>
      <c r="S139" s="246"/>
      <c r="T139" s="247"/>
      <c r="U139" s="247"/>
      <c r="V139" s="247"/>
      <c r="W139" s="343"/>
      <c r="X139" s="246"/>
      <c r="Y139" s="246"/>
      <c r="Z139" s="246"/>
      <c r="AA139" s="247"/>
      <c r="AB139" s="346"/>
      <c r="AC139" s="359"/>
      <c r="AD139" s="63">
        <f t="shared" si="40"/>
        <v>0</v>
      </c>
      <c r="AE139" s="63">
        <f t="shared" si="41"/>
        <v>0</v>
      </c>
      <c r="AF139" s="63">
        <f t="shared" si="42"/>
        <v>0</v>
      </c>
      <c r="AG139" s="63">
        <f t="shared" si="43"/>
        <v>0</v>
      </c>
      <c r="AH139" s="63">
        <f t="shared" si="44"/>
        <v>0</v>
      </c>
      <c r="AI139" s="315"/>
      <c r="AJ139" s="63"/>
      <c r="AK139" s="63"/>
      <c r="AL139" s="63"/>
      <c r="AM139" s="63"/>
      <c r="AN139" s="63"/>
      <c r="AO139" s="63"/>
    </row>
    <row r="140" spans="1:41" ht="11.25" customHeight="1">
      <c r="A140" s="391"/>
      <c r="B140" s="393"/>
      <c r="C140" s="245" t="s">
        <v>2</v>
      </c>
      <c r="D140" s="246"/>
      <c r="E140" s="247"/>
      <c r="F140" s="247"/>
      <c r="G140" s="247"/>
      <c r="H140" s="343"/>
      <c r="I140" s="344"/>
      <c r="J140" s="345"/>
      <c r="K140" s="247"/>
      <c r="L140" s="247"/>
      <c r="M140" s="343"/>
      <c r="N140" s="246"/>
      <c r="O140" s="247"/>
      <c r="P140" s="247"/>
      <c r="Q140" s="247"/>
      <c r="R140" s="343"/>
      <c r="S140" s="246"/>
      <c r="T140" s="247"/>
      <c r="U140" s="247"/>
      <c r="V140" s="247"/>
      <c r="W140" s="343"/>
      <c r="X140" s="246"/>
      <c r="Y140" s="246"/>
      <c r="Z140" s="246"/>
      <c r="AA140" s="247"/>
      <c r="AB140" s="346"/>
      <c r="AC140" s="359"/>
      <c r="AD140" s="63">
        <f t="shared" si="40"/>
        <v>0</v>
      </c>
      <c r="AE140" s="63">
        <f t="shared" si="41"/>
        <v>0</v>
      </c>
      <c r="AF140" s="63">
        <f t="shared" si="42"/>
        <v>0</v>
      </c>
      <c r="AG140" s="63">
        <f t="shared" si="43"/>
        <v>0</v>
      </c>
      <c r="AH140" s="63">
        <f t="shared" si="44"/>
        <v>0</v>
      </c>
      <c r="AI140" s="315"/>
      <c r="AJ140" s="63"/>
      <c r="AK140" s="63"/>
      <c r="AL140" s="63"/>
      <c r="AM140" s="63"/>
      <c r="AN140" s="63"/>
      <c r="AO140" s="63"/>
    </row>
    <row r="141" spans="1:41" ht="11.25" customHeight="1" thickBot="1">
      <c r="A141" s="395" t="str">
        <f>'Dati part'!C25</f>
        <v>NOME E COGNOME</v>
      </c>
      <c r="B141" s="394"/>
      <c r="C141" s="254" t="s">
        <v>31</v>
      </c>
      <c r="D141" s="255"/>
      <c r="E141" s="256"/>
      <c r="F141" s="256"/>
      <c r="G141" s="256"/>
      <c r="H141" s="347"/>
      <c r="I141" s="348"/>
      <c r="J141" s="349"/>
      <c r="K141" s="256"/>
      <c r="L141" s="256"/>
      <c r="M141" s="347"/>
      <c r="N141" s="255"/>
      <c r="O141" s="256"/>
      <c r="P141" s="256"/>
      <c r="Q141" s="256"/>
      <c r="R141" s="347"/>
      <c r="S141" s="255"/>
      <c r="T141" s="256"/>
      <c r="U141" s="256"/>
      <c r="V141" s="256"/>
      <c r="W141" s="347"/>
      <c r="X141" s="255"/>
      <c r="Y141" s="255"/>
      <c r="Z141" s="255"/>
      <c r="AA141" s="256"/>
      <c r="AB141" s="350"/>
      <c r="AC141" s="359"/>
      <c r="AD141" s="63">
        <f t="shared" si="40"/>
        <v>0</v>
      </c>
      <c r="AE141" s="63">
        <f t="shared" si="41"/>
        <v>0</v>
      </c>
      <c r="AF141" s="63">
        <f t="shared" si="42"/>
        <v>0</v>
      </c>
      <c r="AG141" s="63">
        <f t="shared" si="43"/>
        <v>0</v>
      </c>
      <c r="AH141" s="63">
        <f t="shared" si="44"/>
        <v>0</v>
      </c>
      <c r="AI141" s="315"/>
      <c r="AJ141" s="63"/>
      <c r="AK141" s="63"/>
      <c r="AL141" s="63"/>
      <c r="AM141" s="63"/>
      <c r="AN141" s="63"/>
      <c r="AO141" s="63"/>
    </row>
    <row r="142" spans="1:41" ht="11.25" customHeight="1">
      <c r="A142" s="396"/>
      <c r="B142" s="398" t="s">
        <v>4</v>
      </c>
      <c r="C142" s="263" t="s">
        <v>0</v>
      </c>
      <c r="D142" s="279"/>
      <c r="E142" s="264"/>
      <c r="F142" s="264"/>
      <c r="G142" s="264"/>
      <c r="H142" s="351"/>
      <c r="I142" s="352"/>
      <c r="J142" s="353"/>
      <c r="K142" s="264"/>
      <c r="L142" s="264"/>
      <c r="M142" s="351"/>
      <c r="N142" s="279"/>
      <c r="O142" s="264"/>
      <c r="P142" s="264"/>
      <c r="Q142" s="264"/>
      <c r="R142" s="351"/>
      <c r="S142" s="279"/>
      <c r="T142" s="264"/>
      <c r="U142" s="264"/>
      <c r="V142" s="264"/>
      <c r="W142" s="351"/>
      <c r="X142" s="279"/>
      <c r="Y142" s="279"/>
      <c r="Z142" s="279"/>
      <c r="AA142" s="264"/>
      <c r="AB142" s="354"/>
      <c r="AC142" s="359">
        <f>SUM(AD142:AH145)</f>
        <v>0</v>
      </c>
      <c r="AD142" s="63">
        <f t="shared" si="40"/>
        <v>0</v>
      </c>
      <c r="AE142" s="63">
        <f t="shared" si="41"/>
        <v>0</v>
      </c>
      <c r="AF142" s="63">
        <f t="shared" si="42"/>
        <v>0</v>
      </c>
      <c r="AG142" s="63">
        <f t="shared" si="43"/>
        <v>0</v>
      </c>
      <c r="AH142" s="63">
        <f t="shared" si="44"/>
        <v>0</v>
      </c>
      <c r="AI142" s="315"/>
      <c r="AJ142" s="63"/>
      <c r="AK142" s="63"/>
      <c r="AL142" s="63"/>
      <c r="AM142" s="63"/>
      <c r="AN142" s="63"/>
      <c r="AO142" s="63"/>
    </row>
    <row r="143" spans="1:41" ht="11.25" customHeight="1">
      <c r="A143" s="396"/>
      <c r="B143" s="393"/>
      <c r="C143" s="245" t="s">
        <v>1</v>
      </c>
      <c r="D143" s="246"/>
      <c r="E143" s="247"/>
      <c r="F143" s="247"/>
      <c r="G143" s="247"/>
      <c r="H143" s="343"/>
      <c r="I143" s="344"/>
      <c r="J143" s="345"/>
      <c r="K143" s="247"/>
      <c r="L143" s="247"/>
      <c r="M143" s="343"/>
      <c r="N143" s="246"/>
      <c r="O143" s="247"/>
      <c r="P143" s="247"/>
      <c r="Q143" s="247"/>
      <c r="R143" s="343"/>
      <c r="S143" s="246"/>
      <c r="T143" s="247"/>
      <c r="U143" s="247"/>
      <c r="V143" s="247"/>
      <c r="W143" s="343"/>
      <c r="X143" s="246"/>
      <c r="Y143" s="246"/>
      <c r="Z143" s="246"/>
      <c r="AA143" s="247"/>
      <c r="AB143" s="346"/>
      <c r="AC143" s="359"/>
      <c r="AD143" s="63">
        <f t="shared" si="40"/>
        <v>0</v>
      </c>
      <c r="AE143" s="63">
        <f t="shared" si="41"/>
        <v>0</v>
      </c>
      <c r="AF143" s="63">
        <f t="shared" si="42"/>
        <v>0</v>
      </c>
      <c r="AG143" s="63">
        <f t="shared" si="43"/>
        <v>0</v>
      </c>
      <c r="AH143" s="63">
        <f t="shared" si="44"/>
        <v>0</v>
      </c>
      <c r="AI143" s="315"/>
      <c r="AJ143" s="63"/>
      <c r="AK143" s="63"/>
      <c r="AL143" s="63"/>
      <c r="AM143" s="63"/>
      <c r="AN143" s="63"/>
      <c r="AO143" s="63"/>
    </row>
    <row r="144" spans="1:41" ht="11.25" customHeight="1">
      <c r="A144" s="396"/>
      <c r="B144" s="393"/>
      <c r="C144" s="245" t="s">
        <v>2</v>
      </c>
      <c r="D144" s="246"/>
      <c r="E144" s="247"/>
      <c r="F144" s="247"/>
      <c r="G144" s="247"/>
      <c r="H144" s="343"/>
      <c r="I144" s="344"/>
      <c r="J144" s="345"/>
      <c r="K144" s="247"/>
      <c r="L144" s="247"/>
      <c r="M144" s="343"/>
      <c r="N144" s="246"/>
      <c r="O144" s="247"/>
      <c r="P144" s="247"/>
      <c r="Q144" s="247"/>
      <c r="R144" s="343"/>
      <c r="S144" s="246"/>
      <c r="T144" s="247"/>
      <c r="U144" s="247"/>
      <c r="V144" s="247"/>
      <c r="W144" s="343"/>
      <c r="X144" s="246"/>
      <c r="Y144" s="246"/>
      <c r="Z144" s="246"/>
      <c r="AA144" s="247"/>
      <c r="AB144" s="346"/>
      <c r="AC144" s="359"/>
      <c r="AD144" s="63">
        <f t="shared" si="40"/>
        <v>0</v>
      </c>
      <c r="AE144" s="63">
        <f t="shared" si="41"/>
        <v>0</v>
      </c>
      <c r="AF144" s="63">
        <f t="shared" si="42"/>
        <v>0</v>
      </c>
      <c r="AG144" s="63">
        <f t="shared" si="43"/>
        <v>0</v>
      </c>
      <c r="AH144" s="63">
        <f t="shared" si="44"/>
        <v>0</v>
      </c>
      <c r="AI144" s="315"/>
      <c r="AJ144" s="63"/>
      <c r="AK144" s="63"/>
      <c r="AL144" s="63"/>
      <c r="AM144" s="63"/>
      <c r="AN144" s="63"/>
      <c r="AO144" s="63"/>
    </row>
    <row r="145" spans="1:41" ht="11.25" customHeight="1" thickBot="1">
      <c r="A145" s="396"/>
      <c r="B145" s="399"/>
      <c r="C145" s="271" t="s">
        <v>31</v>
      </c>
      <c r="D145" s="303"/>
      <c r="E145" s="272"/>
      <c r="F145" s="272"/>
      <c r="G145" s="272"/>
      <c r="H145" s="355"/>
      <c r="I145" s="356"/>
      <c r="J145" s="357"/>
      <c r="K145" s="272"/>
      <c r="L145" s="272"/>
      <c r="M145" s="355"/>
      <c r="N145" s="303"/>
      <c r="O145" s="272"/>
      <c r="P145" s="272"/>
      <c r="Q145" s="272"/>
      <c r="R145" s="355"/>
      <c r="S145" s="303"/>
      <c r="T145" s="272"/>
      <c r="U145" s="272"/>
      <c r="V145" s="272"/>
      <c r="W145" s="355"/>
      <c r="X145" s="303"/>
      <c r="Y145" s="303"/>
      <c r="Z145" s="303"/>
      <c r="AA145" s="272"/>
      <c r="AB145" s="358"/>
      <c r="AC145" s="359"/>
      <c r="AD145" s="63">
        <f t="shared" si="40"/>
        <v>0</v>
      </c>
      <c r="AE145" s="63">
        <f t="shared" si="41"/>
        <v>0</v>
      </c>
      <c r="AF145" s="63">
        <f t="shared" si="42"/>
        <v>0</v>
      </c>
      <c r="AG145" s="63">
        <f t="shared" si="43"/>
        <v>0</v>
      </c>
      <c r="AH145" s="63">
        <f t="shared" si="44"/>
        <v>0</v>
      </c>
      <c r="AI145" s="315"/>
      <c r="AJ145" s="63"/>
      <c r="AK145" s="63"/>
      <c r="AL145" s="63"/>
      <c r="AM145" s="63"/>
      <c r="AN145" s="63"/>
      <c r="AO145" s="63"/>
    </row>
    <row r="146" spans="1:41" ht="11.25" customHeight="1">
      <c r="A146" s="396"/>
      <c r="B146" s="392" t="s">
        <v>5</v>
      </c>
      <c r="C146" s="235" t="s">
        <v>0</v>
      </c>
      <c r="D146" s="236"/>
      <c r="E146" s="237"/>
      <c r="F146" s="237"/>
      <c r="G146" s="237"/>
      <c r="H146" s="339"/>
      <c r="I146" s="340"/>
      <c r="J146" s="341"/>
      <c r="K146" s="237"/>
      <c r="L146" s="237"/>
      <c r="M146" s="339"/>
      <c r="N146" s="236"/>
      <c r="O146" s="237"/>
      <c r="P146" s="237"/>
      <c r="Q146" s="237"/>
      <c r="R146" s="339"/>
      <c r="S146" s="236"/>
      <c r="T146" s="237"/>
      <c r="U146" s="237"/>
      <c r="V146" s="237"/>
      <c r="W146" s="339"/>
      <c r="X146" s="236"/>
      <c r="Y146" s="236"/>
      <c r="Z146" s="236"/>
      <c r="AA146" s="237"/>
      <c r="AB146" s="342"/>
      <c r="AC146" s="359">
        <f>SUM(AD146:AH149)</f>
        <v>0</v>
      </c>
      <c r="AD146" s="63">
        <f t="shared" si="40"/>
        <v>0</v>
      </c>
      <c r="AE146" s="63">
        <f t="shared" si="41"/>
        <v>0</v>
      </c>
      <c r="AF146" s="63">
        <f t="shared" si="42"/>
        <v>0</v>
      </c>
      <c r="AG146" s="63">
        <f t="shared" si="43"/>
        <v>0</v>
      </c>
      <c r="AH146" s="63">
        <f t="shared" si="44"/>
        <v>0</v>
      </c>
      <c r="AI146" s="315"/>
      <c r="AJ146" s="63"/>
      <c r="AK146" s="63"/>
      <c r="AL146" s="63"/>
      <c r="AM146" s="63"/>
      <c r="AN146" s="63"/>
      <c r="AO146" s="63"/>
    </row>
    <row r="147" spans="1:41" ht="11.25" customHeight="1">
      <c r="A147" s="396"/>
      <c r="B147" s="393"/>
      <c r="C147" s="245" t="s">
        <v>1</v>
      </c>
      <c r="D147" s="246"/>
      <c r="E147" s="247"/>
      <c r="F147" s="247"/>
      <c r="G147" s="247"/>
      <c r="H147" s="343"/>
      <c r="I147" s="344"/>
      <c r="J147" s="345"/>
      <c r="K147" s="247"/>
      <c r="L147" s="247"/>
      <c r="M147" s="343"/>
      <c r="N147" s="246"/>
      <c r="O147" s="247"/>
      <c r="P147" s="247"/>
      <c r="Q147" s="247"/>
      <c r="R147" s="343"/>
      <c r="S147" s="246"/>
      <c r="T147" s="247"/>
      <c r="U147" s="247"/>
      <c r="V147" s="247"/>
      <c r="W147" s="343"/>
      <c r="X147" s="246"/>
      <c r="Y147" s="246"/>
      <c r="Z147" s="246"/>
      <c r="AA147" s="247"/>
      <c r="AB147" s="346"/>
      <c r="AC147" s="359"/>
      <c r="AD147" s="63">
        <f t="shared" si="40"/>
        <v>0</v>
      </c>
      <c r="AE147" s="63">
        <f t="shared" si="41"/>
        <v>0</v>
      </c>
      <c r="AF147" s="63">
        <f t="shared" si="42"/>
        <v>0</v>
      </c>
      <c r="AG147" s="63">
        <f t="shared" si="43"/>
        <v>0</v>
      </c>
      <c r="AH147" s="63">
        <f t="shared" si="44"/>
        <v>0</v>
      </c>
      <c r="AI147" s="315"/>
      <c r="AJ147" s="63"/>
      <c r="AK147" s="63"/>
      <c r="AL147" s="63"/>
      <c r="AM147" s="63"/>
      <c r="AN147" s="63"/>
      <c r="AO147" s="63"/>
    </row>
    <row r="148" spans="1:41" ht="11.25" customHeight="1">
      <c r="A148" s="396"/>
      <c r="B148" s="393"/>
      <c r="C148" s="245" t="s">
        <v>2</v>
      </c>
      <c r="D148" s="246"/>
      <c r="E148" s="247"/>
      <c r="F148" s="247"/>
      <c r="G148" s="247"/>
      <c r="H148" s="343"/>
      <c r="I148" s="344"/>
      <c r="J148" s="345"/>
      <c r="K148" s="247"/>
      <c r="L148" s="247"/>
      <c r="M148" s="343"/>
      <c r="N148" s="246"/>
      <c r="O148" s="247"/>
      <c r="P148" s="247"/>
      <c r="Q148" s="247"/>
      <c r="R148" s="343"/>
      <c r="S148" s="246"/>
      <c r="T148" s="247"/>
      <c r="U148" s="247"/>
      <c r="V148" s="247"/>
      <c r="W148" s="343"/>
      <c r="X148" s="246"/>
      <c r="Y148" s="246"/>
      <c r="Z148" s="246"/>
      <c r="AA148" s="247"/>
      <c r="AB148" s="346"/>
      <c r="AC148" s="359"/>
      <c r="AD148" s="63">
        <f t="shared" si="40"/>
        <v>0</v>
      </c>
      <c r="AE148" s="63">
        <f t="shared" si="41"/>
        <v>0</v>
      </c>
      <c r="AF148" s="63">
        <f t="shared" si="42"/>
        <v>0</v>
      </c>
      <c r="AG148" s="63">
        <f t="shared" si="43"/>
        <v>0</v>
      </c>
      <c r="AH148" s="63">
        <f t="shared" si="44"/>
        <v>0</v>
      </c>
      <c r="AI148" s="315"/>
      <c r="AJ148" s="63"/>
      <c r="AK148" s="63"/>
      <c r="AL148" s="63"/>
      <c r="AM148" s="63"/>
      <c r="AN148" s="63"/>
      <c r="AO148" s="63"/>
    </row>
    <row r="149" spans="1:41" ht="11.25" customHeight="1" thickBot="1">
      <c r="A149" s="396"/>
      <c r="B149" s="394"/>
      <c r="C149" s="254" t="s">
        <v>31</v>
      </c>
      <c r="D149" s="255"/>
      <c r="E149" s="256"/>
      <c r="F149" s="256"/>
      <c r="G149" s="256"/>
      <c r="H149" s="347"/>
      <c r="I149" s="348"/>
      <c r="J149" s="349"/>
      <c r="K149" s="256"/>
      <c r="L149" s="256"/>
      <c r="M149" s="347"/>
      <c r="N149" s="255"/>
      <c r="O149" s="256"/>
      <c r="P149" s="256"/>
      <c r="Q149" s="256"/>
      <c r="R149" s="347"/>
      <c r="S149" s="255"/>
      <c r="T149" s="256"/>
      <c r="U149" s="256"/>
      <c r="V149" s="256"/>
      <c r="W149" s="347"/>
      <c r="X149" s="255"/>
      <c r="Y149" s="255"/>
      <c r="Z149" s="255"/>
      <c r="AA149" s="256"/>
      <c r="AB149" s="350"/>
      <c r="AC149" s="359"/>
      <c r="AD149" s="63">
        <f t="shared" si="40"/>
        <v>0</v>
      </c>
      <c r="AE149" s="63">
        <f t="shared" si="41"/>
        <v>0</v>
      </c>
      <c r="AF149" s="63">
        <f t="shared" si="42"/>
        <v>0</v>
      </c>
      <c r="AG149" s="63">
        <f t="shared" si="43"/>
        <v>0</v>
      </c>
      <c r="AH149" s="63">
        <f t="shared" si="44"/>
        <v>0</v>
      </c>
      <c r="AI149" s="315"/>
      <c r="AJ149" s="63"/>
      <c r="AK149" s="63"/>
      <c r="AL149" s="63"/>
      <c r="AM149" s="63"/>
      <c r="AN149" s="63"/>
      <c r="AO149" s="63"/>
    </row>
    <row r="150" spans="1:41" ht="11.25" customHeight="1">
      <c r="A150" s="396"/>
      <c r="B150" s="398" t="s">
        <v>22</v>
      </c>
      <c r="C150" s="263" t="s">
        <v>0</v>
      </c>
      <c r="D150" s="279"/>
      <c r="E150" s="264"/>
      <c r="F150" s="264"/>
      <c r="G150" s="264"/>
      <c r="H150" s="351"/>
      <c r="I150" s="352"/>
      <c r="J150" s="353"/>
      <c r="K150" s="264"/>
      <c r="L150" s="264"/>
      <c r="M150" s="351"/>
      <c r="N150" s="279"/>
      <c r="O150" s="264"/>
      <c r="P150" s="264"/>
      <c r="Q150" s="264"/>
      <c r="R150" s="351"/>
      <c r="S150" s="279"/>
      <c r="T150" s="264"/>
      <c r="U150" s="264"/>
      <c r="V150" s="264"/>
      <c r="W150" s="351"/>
      <c r="X150" s="279"/>
      <c r="Y150" s="279"/>
      <c r="Z150" s="279"/>
      <c r="AA150" s="264"/>
      <c r="AB150" s="354"/>
      <c r="AC150" s="359">
        <f>SUM(AD150:AH153)</f>
        <v>0</v>
      </c>
      <c r="AD150" s="63">
        <f t="shared" si="40"/>
        <v>0</v>
      </c>
      <c r="AE150" s="63">
        <f t="shared" si="41"/>
        <v>0</v>
      </c>
      <c r="AF150" s="63">
        <f t="shared" si="42"/>
        <v>0</v>
      </c>
      <c r="AG150" s="63">
        <f t="shared" si="43"/>
        <v>0</v>
      </c>
      <c r="AH150" s="63">
        <f t="shared" si="44"/>
        <v>0</v>
      </c>
      <c r="AI150" s="315"/>
      <c r="AJ150" s="63"/>
      <c r="AK150" s="63"/>
      <c r="AL150" s="63"/>
      <c r="AM150" s="63"/>
      <c r="AN150" s="63"/>
      <c r="AO150" s="63"/>
    </row>
    <row r="151" spans="1:41" ht="11.25" customHeight="1">
      <c r="A151" s="396"/>
      <c r="B151" s="393"/>
      <c r="C151" s="245" t="s">
        <v>1</v>
      </c>
      <c r="D151" s="246"/>
      <c r="E151" s="247"/>
      <c r="F151" s="247"/>
      <c r="G151" s="247"/>
      <c r="H151" s="343"/>
      <c r="I151" s="344"/>
      <c r="J151" s="345"/>
      <c r="K151" s="247"/>
      <c r="L151" s="247"/>
      <c r="M151" s="343"/>
      <c r="N151" s="246"/>
      <c r="O151" s="247"/>
      <c r="P151" s="247"/>
      <c r="Q151" s="247"/>
      <c r="R151" s="343"/>
      <c r="S151" s="246"/>
      <c r="T151" s="247"/>
      <c r="U151" s="247"/>
      <c r="V151" s="247"/>
      <c r="W151" s="343"/>
      <c r="X151" s="246"/>
      <c r="Y151" s="246"/>
      <c r="Z151" s="246"/>
      <c r="AA151" s="247"/>
      <c r="AB151" s="346"/>
      <c r="AC151" s="359"/>
      <c r="AD151" s="63">
        <f t="shared" si="40"/>
        <v>0</v>
      </c>
      <c r="AE151" s="63">
        <f t="shared" si="41"/>
        <v>0</v>
      </c>
      <c r="AF151" s="63">
        <f t="shared" si="42"/>
        <v>0</v>
      </c>
      <c r="AG151" s="63">
        <f t="shared" si="43"/>
        <v>0</v>
      </c>
      <c r="AH151" s="63">
        <f t="shared" si="44"/>
        <v>0</v>
      </c>
      <c r="AI151" s="315"/>
      <c r="AJ151" s="63"/>
      <c r="AK151" s="63"/>
      <c r="AL151" s="63"/>
      <c r="AM151" s="63"/>
      <c r="AN151" s="63"/>
      <c r="AO151" s="63"/>
    </row>
    <row r="152" spans="1:41" ht="11.25" customHeight="1">
      <c r="A152" s="396"/>
      <c r="B152" s="393"/>
      <c r="C152" s="245" t="s">
        <v>2</v>
      </c>
      <c r="D152" s="246"/>
      <c r="E152" s="247"/>
      <c r="F152" s="247"/>
      <c r="G152" s="247"/>
      <c r="H152" s="343"/>
      <c r="I152" s="344"/>
      <c r="J152" s="345"/>
      <c r="K152" s="247"/>
      <c r="L152" s="247"/>
      <c r="M152" s="343"/>
      <c r="N152" s="246"/>
      <c r="O152" s="247"/>
      <c r="P152" s="247"/>
      <c r="Q152" s="247"/>
      <c r="R152" s="343"/>
      <c r="S152" s="246"/>
      <c r="T152" s="247"/>
      <c r="U152" s="247"/>
      <c r="V152" s="247"/>
      <c r="W152" s="343"/>
      <c r="X152" s="246"/>
      <c r="Y152" s="246"/>
      <c r="Z152" s="246"/>
      <c r="AA152" s="247"/>
      <c r="AB152" s="346"/>
      <c r="AC152" s="359"/>
      <c r="AD152" s="63">
        <f t="shared" si="40"/>
        <v>0</v>
      </c>
      <c r="AE152" s="63">
        <f t="shared" si="41"/>
        <v>0</v>
      </c>
      <c r="AF152" s="63">
        <f t="shared" si="42"/>
        <v>0</v>
      </c>
      <c r="AG152" s="63">
        <f t="shared" si="43"/>
        <v>0</v>
      </c>
      <c r="AH152" s="63">
        <f t="shared" si="44"/>
        <v>0</v>
      </c>
      <c r="AI152" s="315"/>
      <c r="AJ152" s="63"/>
      <c r="AK152" s="63"/>
      <c r="AL152" s="63"/>
      <c r="AM152" s="63"/>
      <c r="AN152" s="63"/>
      <c r="AO152" s="63"/>
    </row>
    <row r="153" spans="1:41" ht="11.25" customHeight="1" thickBot="1">
      <c r="A153" s="397"/>
      <c r="B153" s="394"/>
      <c r="C153" s="254" t="s">
        <v>31</v>
      </c>
      <c r="D153" s="255"/>
      <c r="E153" s="256"/>
      <c r="F153" s="256"/>
      <c r="G153" s="256"/>
      <c r="H153" s="347"/>
      <c r="I153" s="348"/>
      <c r="J153" s="349"/>
      <c r="K153" s="256"/>
      <c r="L153" s="256"/>
      <c r="M153" s="347"/>
      <c r="N153" s="255"/>
      <c r="O153" s="256"/>
      <c r="P153" s="256"/>
      <c r="Q153" s="256"/>
      <c r="R153" s="347"/>
      <c r="S153" s="255"/>
      <c r="T153" s="256"/>
      <c r="U153" s="256"/>
      <c r="V153" s="256"/>
      <c r="W153" s="347"/>
      <c r="X153" s="255"/>
      <c r="Y153" s="255"/>
      <c r="Z153" s="255"/>
      <c r="AA153" s="256"/>
      <c r="AB153" s="350"/>
      <c r="AC153" s="359"/>
      <c r="AD153" s="63">
        <f t="shared" si="40"/>
        <v>0</v>
      </c>
      <c r="AE153" s="63">
        <f t="shared" si="41"/>
        <v>0</v>
      </c>
      <c r="AF153" s="63">
        <f t="shared" si="42"/>
        <v>0</v>
      </c>
      <c r="AG153" s="63">
        <f t="shared" si="43"/>
        <v>0</v>
      </c>
      <c r="AH153" s="63">
        <f t="shared" si="44"/>
        <v>0</v>
      </c>
      <c r="AI153" s="315"/>
      <c r="AJ153" s="63"/>
      <c r="AK153" s="63"/>
      <c r="AL153" s="63"/>
      <c r="AM153" s="63"/>
      <c r="AN153" s="63"/>
      <c r="AO153" s="63"/>
    </row>
    <row r="154" spans="1:41" ht="11.25" customHeight="1">
      <c r="A154" s="304"/>
      <c r="B154" s="407" t="s">
        <v>110</v>
      </c>
      <c r="C154" s="263" t="s">
        <v>0</v>
      </c>
      <c r="D154" s="281"/>
      <c r="E154" s="282"/>
      <c r="F154" s="282"/>
      <c r="G154" s="282"/>
      <c r="H154" s="283"/>
      <c r="I154" s="284"/>
      <c r="J154" s="285"/>
      <c r="K154" s="285"/>
      <c r="L154" s="285"/>
      <c r="M154" s="286"/>
      <c r="N154" s="287"/>
      <c r="O154" s="285"/>
      <c r="P154" s="285"/>
      <c r="Q154" s="285"/>
      <c r="R154" s="283"/>
      <c r="S154" s="284"/>
      <c r="T154" s="285"/>
      <c r="U154" s="285"/>
      <c r="V154" s="285"/>
      <c r="W154" s="286"/>
      <c r="X154" s="287"/>
      <c r="Y154" s="285"/>
      <c r="Z154" s="285"/>
      <c r="AA154" s="285"/>
      <c r="AB154" s="288"/>
      <c r="AC154" s="359">
        <f>AC142+AC150</f>
        <v>0</v>
      </c>
      <c r="AD154" s="63">
        <f>SUM(D154:H154)</f>
        <v>0</v>
      </c>
      <c r="AE154" s="63">
        <f>SUM(I154:M154)</f>
        <v>0</v>
      </c>
      <c r="AF154" s="63">
        <f>SUM(N154:R154)</f>
        <v>0</v>
      </c>
      <c r="AG154" s="63">
        <f>SUM(S154:W154)</f>
        <v>0</v>
      </c>
      <c r="AH154" s="63">
        <f>SUM(X154:AB154)</f>
        <v>0</v>
      </c>
      <c r="AI154" s="315"/>
      <c r="AJ154" s="63"/>
      <c r="AK154" s="63"/>
      <c r="AL154" s="63"/>
      <c r="AM154" s="63"/>
      <c r="AN154" s="63"/>
      <c r="AO154" s="63"/>
    </row>
    <row r="155" spans="1:41" ht="11.25" customHeight="1" thickBot="1">
      <c r="A155" s="289"/>
      <c r="B155" s="408"/>
      <c r="C155" s="254" t="s">
        <v>31</v>
      </c>
      <c r="D155" s="290"/>
      <c r="E155" s="291"/>
      <c r="F155" s="291"/>
      <c r="G155" s="291"/>
      <c r="H155" s="292"/>
      <c r="I155" s="293"/>
      <c r="J155" s="294"/>
      <c r="K155" s="294"/>
      <c r="L155" s="294"/>
      <c r="M155" s="295"/>
      <c r="N155" s="296"/>
      <c r="O155" s="294"/>
      <c r="P155" s="294"/>
      <c r="Q155" s="294"/>
      <c r="R155" s="292"/>
      <c r="S155" s="293"/>
      <c r="T155" s="294"/>
      <c r="U155" s="294"/>
      <c r="V155" s="294"/>
      <c r="W155" s="295"/>
      <c r="X155" s="296"/>
      <c r="Y155" s="294"/>
      <c r="Z155" s="294"/>
      <c r="AA155" s="294"/>
      <c r="AB155" s="297"/>
      <c r="AC155" s="359">
        <f>AC138+AC142+AC146+AC150</f>
        <v>0</v>
      </c>
      <c r="AD155" s="63">
        <f>SUM(D155:H155)</f>
        <v>0</v>
      </c>
      <c r="AE155" s="63">
        <f>SUM(I155:M155)</f>
        <v>0</v>
      </c>
      <c r="AF155" s="63">
        <f>SUM(N155:R155)</f>
        <v>0</v>
      </c>
      <c r="AG155" s="63">
        <f>SUM(S155:W155)</f>
        <v>0</v>
      </c>
      <c r="AH155" s="63">
        <f>SUM(X155:AB155)</f>
        <v>0</v>
      </c>
      <c r="AI155" s="315"/>
      <c r="AJ155" s="63"/>
      <c r="AK155" s="63"/>
      <c r="AL155" s="63"/>
      <c r="AM155" s="63"/>
      <c r="AN155" s="63"/>
      <c r="AO155" s="63"/>
    </row>
    <row r="156" spans="1:41" ht="11.25" customHeight="1" thickBot="1">
      <c r="A156" s="233"/>
      <c r="B156" s="233"/>
      <c r="C156" s="234"/>
      <c r="D156" s="300"/>
      <c r="E156" s="300"/>
      <c r="F156" s="300"/>
      <c r="G156" s="300"/>
      <c r="H156" s="300"/>
      <c r="I156" s="300"/>
      <c r="J156" s="300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233"/>
      <c r="Y156" s="233"/>
      <c r="Z156" s="233"/>
      <c r="AA156" s="233"/>
      <c r="AB156" s="233"/>
      <c r="AC156" s="359"/>
      <c r="AD156" s="5" t="s">
        <v>50</v>
      </c>
      <c r="AE156" s="5" t="s">
        <v>51</v>
      </c>
      <c r="AF156" s="5" t="s">
        <v>52</v>
      </c>
      <c r="AG156" s="5" t="s">
        <v>53</v>
      </c>
      <c r="AH156" s="5" t="s">
        <v>54</v>
      </c>
      <c r="AI156" s="315"/>
      <c r="AJ156" s="63"/>
      <c r="AK156" s="63"/>
      <c r="AL156" s="63"/>
      <c r="AM156" s="63"/>
      <c r="AN156" s="63"/>
      <c r="AO156" s="63"/>
    </row>
    <row r="157" spans="1:41" ht="11.25" customHeight="1">
      <c r="A157" s="389">
        <f>'Dati part'!B26</f>
        <v>0</v>
      </c>
      <c r="B157" s="392" t="s">
        <v>3</v>
      </c>
      <c r="C157" s="235" t="s">
        <v>0</v>
      </c>
      <c r="D157" s="236"/>
      <c r="E157" s="237"/>
      <c r="F157" s="237"/>
      <c r="G157" s="237"/>
      <c r="H157" s="339"/>
      <c r="I157" s="340"/>
      <c r="J157" s="341"/>
      <c r="K157" s="237"/>
      <c r="L157" s="237"/>
      <c r="M157" s="339"/>
      <c r="N157" s="236"/>
      <c r="O157" s="237"/>
      <c r="P157" s="237"/>
      <c r="Q157" s="237"/>
      <c r="R157" s="339"/>
      <c r="S157" s="236"/>
      <c r="T157" s="237"/>
      <c r="U157" s="237"/>
      <c r="V157" s="237"/>
      <c r="W157" s="339"/>
      <c r="X157" s="236"/>
      <c r="Y157" s="236"/>
      <c r="Z157" s="236"/>
      <c r="AA157" s="237"/>
      <c r="AB157" s="342"/>
      <c r="AC157" s="359">
        <f>SUM(AD157:AH160)</f>
        <v>0</v>
      </c>
      <c r="AD157" s="63">
        <f aca="true" t="shared" si="45" ref="AD157:AD172">SUM(D157:H157)</f>
        <v>0</v>
      </c>
      <c r="AE157" s="63">
        <f aca="true" t="shared" si="46" ref="AE157:AE172">SUM(I157:M157)</f>
        <v>0</v>
      </c>
      <c r="AF157" s="63">
        <f aca="true" t="shared" si="47" ref="AF157:AF172">SUM(N157:R157)</f>
        <v>0</v>
      </c>
      <c r="AG157" s="63">
        <f aca="true" t="shared" si="48" ref="AG157:AG172">SUM(S157:W157)</f>
        <v>0</v>
      </c>
      <c r="AH157" s="63">
        <f aca="true" t="shared" si="49" ref="AH157:AH172">SUM(X157:AB157)</f>
        <v>0</v>
      </c>
      <c r="AI157" s="315"/>
      <c r="AJ157" s="63"/>
      <c r="AK157" s="63"/>
      <c r="AL157" s="63"/>
      <c r="AM157" s="63"/>
      <c r="AN157" s="63"/>
      <c r="AO157" s="63"/>
    </row>
    <row r="158" spans="1:41" ht="11.25" customHeight="1">
      <c r="A158" s="390"/>
      <c r="B158" s="393"/>
      <c r="C158" s="245" t="s">
        <v>1</v>
      </c>
      <c r="D158" s="246"/>
      <c r="E158" s="247"/>
      <c r="F158" s="247"/>
      <c r="G158" s="247"/>
      <c r="H158" s="343"/>
      <c r="I158" s="344"/>
      <c r="J158" s="345"/>
      <c r="K158" s="247"/>
      <c r="L158" s="247"/>
      <c r="M158" s="343"/>
      <c r="N158" s="246"/>
      <c r="O158" s="247"/>
      <c r="P158" s="247"/>
      <c r="Q158" s="247"/>
      <c r="R158" s="343"/>
      <c r="S158" s="246"/>
      <c r="T158" s="247"/>
      <c r="U158" s="247"/>
      <c r="V158" s="247"/>
      <c r="W158" s="343"/>
      <c r="X158" s="246"/>
      <c r="Y158" s="246"/>
      <c r="Z158" s="246"/>
      <c r="AA158" s="247"/>
      <c r="AB158" s="346"/>
      <c r="AC158" s="359"/>
      <c r="AD158" s="63">
        <f t="shared" si="45"/>
        <v>0</v>
      </c>
      <c r="AE158" s="63">
        <f t="shared" si="46"/>
        <v>0</v>
      </c>
      <c r="AF158" s="63">
        <f t="shared" si="47"/>
        <v>0</v>
      </c>
      <c r="AG158" s="63">
        <f t="shared" si="48"/>
        <v>0</v>
      </c>
      <c r="AH158" s="63">
        <f t="shared" si="49"/>
        <v>0</v>
      </c>
      <c r="AI158" s="315"/>
      <c r="AJ158" s="63"/>
      <c r="AK158" s="63"/>
      <c r="AL158" s="63"/>
      <c r="AM158" s="63"/>
      <c r="AN158" s="63"/>
      <c r="AO158" s="63"/>
    </row>
    <row r="159" spans="1:41" ht="11.25" customHeight="1">
      <c r="A159" s="391"/>
      <c r="B159" s="393"/>
      <c r="C159" s="245" t="s">
        <v>2</v>
      </c>
      <c r="D159" s="246"/>
      <c r="E159" s="247"/>
      <c r="F159" s="247"/>
      <c r="G159" s="247"/>
      <c r="H159" s="343"/>
      <c r="I159" s="344"/>
      <c r="J159" s="345"/>
      <c r="K159" s="247"/>
      <c r="L159" s="247"/>
      <c r="M159" s="343"/>
      <c r="N159" s="246"/>
      <c r="O159" s="247"/>
      <c r="P159" s="247"/>
      <c r="Q159" s="247"/>
      <c r="R159" s="343"/>
      <c r="S159" s="246"/>
      <c r="T159" s="247"/>
      <c r="U159" s="247"/>
      <c r="V159" s="247"/>
      <c r="W159" s="343"/>
      <c r="X159" s="246"/>
      <c r="Y159" s="246"/>
      <c r="Z159" s="246"/>
      <c r="AA159" s="247"/>
      <c r="AB159" s="346"/>
      <c r="AC159" s="359"/>
      <c r="AD159" s="63">
        <f t="shared" si="45"/>
        <v>0</v>
      </c>
      <c r="AE159" s="63">
        <f t="shared" si="46"/>
        <v>0</v>
      </c>
      <c r="AF159" s="63">
        <f t="shared" si="47"/>
        <v>0</v>
      </c>
      <c r="AG159" s="63">
        <f t="shared" si="48"/>
        <v>0</v>
      </c>
      <c r="AH159" s="63">
        <f t="shared" si="49"/>
        <v>0</v>
      </c>
      <c r="AI159" s="315"/>
      <c r="AJ159" s="63"/>
      <c r="AK159" s="63"/>
      <c r="AL159" s="63"/>
      <c r="AM159" s="63"/>
      <c r="AN159" s="63"/>
      <c r="AO159" s="63"/>
    </row>
    <row r="160" spans="1:41" ht="11.25" customHeight="1" thickBot="1">
      <c r="A160" s="395" t="str">
        <f>'Dati part'!C26</f>
        <v>NOME E COGNOME</v>
      </c>
      <c r="B160" s="394"/>
      <c r="C160" s="254" t="s">
        <v>31</v>
      </c>
      <c r="D160" s="255"/>
      <c r="E160" s="256"/>
      <c r="F160" s="256"/>
      <c r="G160" s="256"/>
      <c r="H160" s="347"/>
      <c r="I160" s="348"/>
      <c r="J160" s="349"/>
      <c r="K160" s="256"/>
      <c r="L160" s="256"/>
      <c r="M160" s="347"/>
      <c r="N160" s="255"/>
      <c r="O160" s="256"/>
      <c r="P160" s="256"/>
      <c r="Q160" s="256"/>
      <c r="R160" s="347"/>
      <c r="S160" s="255"/>
      <c r="T160" s="256"/>
      <c r="U160" s="256"/>
      <c r="V160" s="256"/>
      <c r="W160" s="347"/>
      <c r="X160" s="255"/>
      <c r="Y160" s="255"/>
      <c r="Z160" s="255"/>
      <c r="AA160" s="256"/>
      <c r="AB160" s="350"/>
      <c r="AC160" s="359"/>
      <c r="AD160" s="63">
        <f t="shared" si="45"/>
        <v>0</v>
      </c>
      <c r="AE160" s="63">
        <f t="shared" si="46"/>
        <v>0</v>
      </c>
      <c r="AF160" s="63">
        <f t="shared" si="47"/>
        <v>0</v>
      </c>
      <c r="AG160" s="63">
        <f t="shared" si="48"/>
        <v>0</v>
      </c>
      <c r="AH160" s="63">
        <f t="shared" si="49"/>
        <v>0</v>
      </c>
      <c r="AI160" s="315"/>
      <c r="AJ160" s="63"/>
      <c r="AK160" s="63"/>
      <c r="AL160" s="63"/>
      <c r="AM160" s="63"/>
      <c r="AN160" s="63"/>
      <c r="AO160" s="63"/>
    </row>
    <row r="161" spans="1:41" ht="11.25" customHeight="1">
      <c r="A161" s="396"/>
      <c r="B161" s="398" t="s">
        <v>4</v>
      </c>
      <c r="C161" s="263" t="s">
        <v>0</v>
      </c>
      <c r="D161" s="279"/>
      <c r="E161" s="264"/>
      <c r="F161" s="264"/>
      <c r="G161" s="264"/>
      <c r="H161" s="351"/>
      <c r="I161" s="352"/>
      <c r="J161" s="353"/>
      <c r="K161" s="264"/>
      <c r="L161" s="264"/>
      <c r="M161" s="351"/>
      <c r="N161" s="279"/>
      <c r="O161" s="264"/>
      <c r="P161" s="264"/>
      <c r="Q161" s="264"/>
      <c r="R161" s="351"/>
      <c r="S161" s="279"/>
      <c r="T161" s="264"/>
      <c r="U161" s="264"/>
      <c r="V161" s="264"/>
      <c r="W161" s="351"/>
      <c r="X161" s="279"/>
      <c r="Y161" s="279"/>
      <c r="Z161" s="279"/>
      <c r="AA161" s="264"/>
      <c r="AB161" s="354"/>
      <c r="AC161" s="359">
        <f>SUM(AD161:AH164)</f>
        <v>0</v>
      </c>
      <c r="AD161" s="63">
        <f t="shared" si="45"/>
        <v>0</v>
      </c>
      <c r="AE161" s="63">
        <f t="shared" si="46"/>
        <v>0</v>
      </c>
      <c r="AF161" s="63">
        <f t="shared" si="47"/>
        <v>0</v>
      </c>
      <c r="AG161" s="63">
        <f t="shared" si="48"/>
        <v>0</v>
      </c>
      <c r="AH161" s="63">
        <f t="shared" si="49"/>
        <v>0</v>
      </c>
      <c r="AI161" s="315"/>
      <c r="AJ161" s="63"/>
      <c r="AK161" s="63"/>
      <c r="AL161" s="63"/>
      <c r="AM161" s="63"/>
      <c r="AN161" s="63"/>
      <c r="AO161" s="63"/>
    </row>
    <row r="162" spans="1:41" ht="11.25" customHeight="1">
      <c r="A162" s="396"/>
      <c r="B162" s="393"/>
      <c r="C162" s="245" t="s">
        <v>1</v>
      </c>
      <c r="D162" s="246"/>
      <c r="E162" s="247"/>
      <c r="F162" s="247"/>
      <c r="G162" s="247"/>
      <c r="H162" s="343"/>
      <c r="I162" s="344"/>
      <c r="J162" s="345"/>
      <c r="K162" s="247"/>
      <c r="L162" s="247"/>
      <c r="M162" s="343"/>
      <c r="N162" s="246"/>
      <c r="O162" s="247"/>
      <c r="P162" s="247"/>
      <c r="Q162" s="247"/>
      <c r="R162" s="343"/>
      <c r="S162" s="246"/>
      <c r="T162" s="247"/>
      <c r="U162" s="247"/>
      <c r="V162" s="247"/>
      <c r="W162" s="343"/>
      <c r="X162" s="246"/>
      <c r="Y162" s="246"/>
      <c r="Z162" s="246"/>
      <c r="AA162" s="247"/>
      <c r="AB162" s="346"/>
      <c r="AC162" s="359"/>
      <c r="AD162" s="63">
        <f t="shared" si="45"/>
        <v>0</v>
      </c>
      <c r="AE162" s="63">
        <f t="shared" si="46"/>
        <v>0</v>
      </c>
      <c r="AF162" s="63">
        <f t="shared" si="47"/>
        <v>0</v>
      </c>
      <c r="AG162" s="63">
        <f t="shared" si="48"/>
        <v>0</v>
      </c>
      <c r="AH162" s="63">
        <f t="shared" si="49"/>
        <v>0</v>
      </c>
      <c r="AI162" s="315"/>
      <c r="AJ162" s="63"/>
      <c r="AK162" s="63"/>
      <c r="AL162" s="63"/>
      <c r="AM162" s="63"/>
      <c r="AN162" s="63"/>
      <c r="AO162" s="63"/>
    </row>
    <row r="163" spans="1:41" ht="11.25" customHeight="1">
      <c r="A163" s="396"/>
      <c r="B163" s="393"/>
      <c r="C163" s="245" t="s">
        <v>2</v>
      </c>
      <c r="D163" s="246"/>
      <c r="E163" s="247"/>
      <c r="F163" s="247"/>
      <c r="G163" s="247"/>
      <c r="H163" s="343"/>
      <c r="I163" s="344"/>
      <c r="J163" s="345"/>
      <c r="K163" s="247"/>
      <c r="L163" s="247"/>
      <c r="M163" s="343"/>
      <c r="N163" s="246"/>
      <c r="O163" s="247"/>
      <c r="P163" s="247"/>
      <c r="Q163" s="247"/>
      <c r="R163" s="343"/>
      <c r="S163" s="246"/>
      <c r="T163" s="247"/>
      <c r="U163" s="247"/>
      <c r="V163" s="247"/>
      <c r="W163" s="343"/>
      <c r="X163" s="246"/>
      <c r="Y163" s="246"/>
      <c r="Z163" s="246"/>
      <c r="AA163" s="247"/>
      <c r="AB163" s="346"/>
      <c r="AC163" s="359"/>
      <c r="AD163" s="63">
        <f t="shared" si="45"/>
        <v>0</v>
      </c>
      <c r="AE163" s="63">
        <f t="shared" si="46"/>
        <v>0</v>
      </c>
      <c r="AF163" s="63">
        <f t="shared" si="47"/>
        <v>0</v>
      </c>
      <c r="AG163" s="63">
        <f t="shared" si="48"/>
        <v>0</v>
      </c>
      <c r="AH163" s="63">
        <f t="shared" si="49"/>
        <v>0</v>
      </c>
      <c r="AI163" s="315"/>
      <c r="AJ163" s="63"/>
      <c r="AK163" s="63"/>
      <c r="AL163" s="63"/>
      <c r="AM163" s="63"/>
      <c r="AN163" s="63"/>
      <c r="AO163" s="63"/>
    </row>
    <row r="164" spans="1:41" ht="11.25" customHeight="1" thickBot="1">
      <c r="A164" s="396"/>
      <c r="B164" s="399"/>
      <c r="C164" s="271" t="s">
        <v>31</v>
      </c>
      <c r="D164" s="303"/>
      <c r="E164" s="272"/>
      <c r="F164" s="272"/>
      <c r="G164" s="272"/>
      <c r="H164" s="355"/>
      <c r="I164" s="356"/>
      <c r="J164" s="357"/>
      <c r="K164" s="272"/>
      <c r="L164" s="272"/>
      <c r="M164" s="355"/>
      <c r="N164" s="303"/>
      <c r="O164" s="272"/>
      <c r="P164" s="272"/>
      <c r="Q164" s="272"/>
      <c r="R164" s="355"/>
      <c r="S164" s="303"/>
      <c r="T164" s="272"/>
      <c r="U164" s="272"/>
      <c r="V164" s="272"/>
      <c r="W164" s="355"/>
      <c r="X164" s="303"/>
      <c r="Y164" s="303"/>
      <c r="Z164" s="303"/>
      <c r="AA164" s="272"/>
      <c r="AB164" s="358"/>
      <c r="AC164" s="359"/>
      <c r="AD164" s="63">
        <f t="shared" si="45"/>
        <v>0</v>
      </c>
      <c r="AE164" s="63">
        <f t="shared" si="46"/>
        <v>0</v>
      </c>
      <c r="AF164" s="63">
        <f t="shared" si="47"/>
        <v>0</v>
      </c>
      <c r="AG164" s="63">
        <f t="shared" si="48"/>
        <v>0</v>
      </c>
      <c r="AH164" s="63">
        <f t="shared" si="49"/>
        <v>0</v>
      </c>
      <c r="AI164" s="315"/>
      <c r="AJ164" s="63"/>
      <c r="AK164" s="63"/>
      <c r="AL164" s="63"/>
      <c r="AM164" s="63"/>
      <c r="AN164" s="63"/>
      <c r="AO164" s="63"/>
    </row>
    <row r="165" spans="1:41" ht="11.25" customHeight="1">
      <c r="A165" s="396"/>
      <c r="B165" s="392" t="s">
        <v>5</v>
      </c>
      <c r="C165" s="235" t="s">
        <v>0</v>
      </c>
      <c r="D165" s="236"/>
      <c r="E165" s="237"/>
      <c r="F165" s="237"/>
      <c r="G165" s="237"/>
      <c r="H165" s="339"/>
      <c r="I165" s="340"/>
      <c r="J165" s="341"/>
      <c r="K165" s="237"/>
      <c r="L165" s="237"/>
      <c r="M165" s="339"/>
      <c r="N165" s="236"/>
      <c r="O165" s="237"/>
      <c r="P165" s="237"/>
      <c r="Q165" s="237"/>
      <c r="R165" s="339"/>
      <c r="S165" s="236"/>
      <c r="T165" s="237"/>
      <c r="U165" s="237"/>
      <c r="V165" s="237"/>
      <c r="W165" s="339"/>
      <c r="X165" s="236"/>
      <c r="Y165" s="236"/>
      <c r="Z165" s="236"/>
      <c r="AA165" s="237"/>
      <c r="AB165" s="342"/>
      <c r="AC165" s="359">
        <f>SUM(AD165:AH168)</f>
        <v>0</v>
      </c>
      <c r="AD165" s="63">
        <f t="shared" si="45"/>
        <v>0</v>
      </c>
      <c r="AE165" s="63">
        <f t="shared" si="46"/>
        <v>0</v>
      </c>
      <c r="AF165" s="63">
        <f t="shared" si="47"/>
        <v>0</v>
      </c>
      <c r="AG165" s="63">
        <f t="shared" si="48"/>
        <v>0</v>
      </c>
      <c r="AH165" s="63">
        <f t="shared" si="49"/>
        <v>0</v>
      </c>
      <c r="AI165" s="315"/>
      <c r="AJ165" s="63"/>
      <c r="AK165" s="63"/>
      <c r="AL165" s="63"/>
      <c r="AM165" s="63"/>
      <c r="AN165" s="63"/>
      <c r="AO165" s="63"/>
    </row>
    <row r="166" spans="1:41" ht="11.25" customHeight="1">
      <c r="A166" s="396"/>
      <c r="B166" s="393"/>
      <c r="C166" s="245" t="s">
        <v>1</v>
      </c>
      <c r="D166" s="246"/>
      <c r="E166" s="247"/>
      <c r="F166" s="247"/>
      <c r="G166" s="247"/>
      <c r="H166" s="343"/>
      <c r="I166" s="344"/>
      <c r="J166" s="345"/>
      <c r="K166" s="247"/>
      <c r="L166" s="247"/>
      <c r="M166" s="343"/>
      <c r="N166" s="246"/>
      <c r="O166" s="247"/>
      <c r="P166" s="247"/>
      <c r="Q166" s="247"/>
      <c r="R166" s="343"/>
      <c r="S166" s="246"/>
      <c r="T166" s="247"/>
      <c r="U166" s="247"/>
      <c r="V166" s="247"/>
      <c r="W166" s="343"/>
      <c r="X166" s="246"/>
      <c r="Y166" s="246"/>
      <c r="Z166" s="246"/>
      <c r="AA166" s="247"/>
      <c r="AB166" s="346"/>
      <c r="AC166" s="359"/>
      <c r="AD166" s="63">
        <f t="shared" si="45"/>
        <v>0</v>
      </c>
      <c r="AE166" s="63">
        <f t="shared" si="46"/>
        <v>0</v>
      </c>
      <c r="AF166" s="63">
        <f t="shared" si="47"/>
        <v>0</v>
      </c>
      <c r="AG166" s="63">
        <f t="shared" si="48"/>
        <v>0</v>
      </c>
      <c r="AH166" s="63">
        <f t="shared" si="49"/>
        <v>0</v>
      </c>
      <c r="AI166" s="315"/>
      <c r="AJ166" s="63"/>
      <c r="AK166" s="63"/>
      <c r="AL166" s="63"/>
      <c r="AM166" s="63"/>
      <c r="AN166" s="63"/>
      <c r="AO166" s="63"/>
    </row>
    <row r="167" spans="1:41" ht="11.25" customHeight="1">
      <c r="A167" s="396"/>
      <c r="B167" s="393"/>
      <c r="C167" s="245" t="s">
        <v>2</v>
      </c>
      <c r="D167" s="246"/>
      <c r="E167" s="247"/>
      <c r="F167" s="247"/>
      <c r="G167" s="247"/>
      <c r="H167" s="343"/>
      <c r="I167" s="344"/>
      <c r="J167" s="345"/>
      <c r="K167" s="247"/>
      <c r="L167" s="247"/>
      <c r="M167" s="343"/>
      <c r="N167" s="246"/>
      <c r="O167" s="247"/>
      <c r="P167" s="247"/>
      <c r="Q167" s="247"/>
      <c r="R167" s="343"/>
      <c r="S167" s="246"/>
      <c r="T167" s="247"/>
      <c r="U167" s="247"/>
      <c r="V167" s="247"/>
      <c r="W167" s="343"/>
      <c r="X167" s="246"/>
      <c r="Y167" s="246"/>
      <c r="Z167" s="246"/>
      <c r="AA167" s="247"/>
      <c r="AB167" s="346"/>
      <c r="AC167" s="359"/>
      <c r="AD167" s="63">
        <f t="shared" si="45"/>
        <v>0</v>
      </c>
      <c r="AE167" s="63">
        <f t="shared" si="46"/>
        <v>0</v>
      </c>
      <c r="AF167" s="63">
        <f t="shared" si="47"/>
        <v>0</v>
      </c>
      <c r="AG167" s="63">
        <f t="shared" si="48"/>
        <v>0</v>
      </c>
      <c r="AH167" s="63">
        <f t="shared" si="49"/>
        <v>0</v>
      </c>
      <c r="AI167" s="315"/>
      <c r="AJ167" s="63"/>
      <c r="AK167" s="63"/>
      <c r="AL167" s="63"/>
      <c r="AM167" s="63"/>
      <c r="AN167" s="63"/>
      <c r="AO167" s="63"/>
    </row>
    <row r="168" spans="1:41" ht="11.25" customHeight="1" thickBot="1">
      <c r="A168" s="396"/>
      <c r="B168" s="394"/>
      <c r="C168" s="254" t="s">
        <v>31</v>
      </c>
      <c r="D168" s="255"/>
      <c r="E168" s="256"/>
      <c r="F168" s="256"/>
      <c r="G168" s="256"/>
      <c r="H168" s="347"/>
      <c r="I168" s="348"/>
      <c r="J168" s="349"/>
      <c r="K168" s="256"/>
      <c r="L168" s="256"/>
      <c r="M168" s="347"/>
      <c r="N168" s="255"/>
      <c r="O168" s="256"/>
      <c r="P168" s="256"/>
      <c r="Q168" s="256"/>
      <c r="R168" s="347"/>
      <c r="S168" s="255"/>
      <c r="T168" s="256"/>
      <c r="U168" s="256"/>
      <c r="V168" s="256"/>
      <c r="W168" s="347"/>
      <c r="X168" s="255"/>
      <c r="Y168" s="255"/>
      <c r="Z168" s="255"/>
      <c r="AA168" s="256"/>
      <c r="AB168" s="350"/>
      <c r="AC168" s="359"/>
      <c r="AD168" s="63">
        <f t="shared" si="45"/>
        <v>0</v>
      </c>
      <c r="AE168" s="63">
        <f t="shared" si="46"/>
        <v>0</v>
      </c>
      <c r="AF168" s="63">
        <f t="shared" si="47"/>
        <v>0</v>
      </c>
      <c r="AG168" s="63">
        <f t="shared" si="48"/>
        <v>0</v>
      </c>
      <c r="AH168" s="63">
        <f t="shared" si="49"/>
        <v>0</v>
      </c>
      <c r="AI168" s="315"/>
      <c r="AJ168" s="63"/>
      <c r="AK168" s="63"/>
      <c r="AL168" s="63"/>
      <c r="AM168" s="63"/>
      <c r="AN168" s="63"/>
      <c r="AO168" s="63"/>
    </row>
    <row r="169" spans="1:41" ht="11.25" customHeight="1">
      <c r="A169" s="396"/>
      <c r="B169" s="398" t="s">
        <v>22</v>
      </c>
      <c r="C169" s="263" t="s">
        <v>0</v>
      </c>
      <c r="D169" s="279"/>
      <c r="E169" s="264"/>
      <c r="F169" s="264"/>
      <c r="G169" s="264"/>
      <c r="H169" s="351"/>
      <c r="I169" s="352"/>
      <c r="J169" s="353"/>
      <c r="K169" s="264"/>
      <c r="L169" s="264"/>
      <c r="M169" s="351"/>
      <c r="N169" s="279"/>
      <c r="O169" s="264"/>
      <c r="P169" s="264"/>
      <c r="Q169" s="264"/>
      <c r="R169" s="351"/>
      <c r="S169" s="279"/>
      <c r="T169" s="264"/>
      <c r="U169" s="264"/>
      <c r="V169" s="264"/>
      <c r="W169" s="351"/>
      <c r="X169" s="279"/>
      <c r="Y169" s="279"/>
      <c r="Z169" s="279"/>
      <c r="AA169" s="264"/>
      <c r="AB169" s="354"/>
      <c r="AC169" s="359">
        <f>SUM(AD169:AH172)</f>
        <v>0</v>
      </c>
      <c r="AD169" s="63">
        <f t="shared" si="45"/>
        <v>0</v>
      </c>
      <c r="AE169" s="63">
        <f t="shared" si="46"/>
        <v>0</v>
      </c>
      <c r="AF169" s="63">
        <f t="shared" si="47"/>
        <v>0</v>
      </c>
      <c r="AG169" s="63">
        <f t="shared" si="48"/>
        <v>0</v>
      </c>
      <c r="AH169" s="63">
        <f t="shared" si="49"/>
        <v>0</v>
      </c>
      <c r="AI169" s="315"/>
      <c r="AJ169" s="63"/>
      <c r="AK169" s="63"/>
      <c r="AL169" s="63"/>
      <c r="AM169" s="63"/>
      <c r="AN169" s="63"/>
      <c r="AO169" s="63"/>
    </row>
    <row r="170" spans="1:41" ht="11.25" customHeight="1">
      <c r="A170" s="396"/>
      <c r="B170" s="393"/>
      <c r="C170" s="245" t="s">
        <v>1</v>
      </c>
      <c r="D170" s="246"/>
      <c r="E170" s="247"/>
      <c r="F170" s="247"/>
      <c r="G170" s="247"/>
      <c r="H170" s="343"/>
      <c r="I170" s="344"/>
      <c r="J170" s="345"/>
      <c r="K170" s="247"/>
      <c r="L170" s="247"/>
      <c r="M170" s="343"/>
      <c r="N170" s="246"/>
      <c r="O170" s="247"/>
      <c r="P170" s="247"/>
      <c r="Q170" s="247"/>
      <c r="R170" s="343"/>
      <c r="S170" s="246"/>
      <c r="T170" s="247"/>
      <c r="U170" s="247"/>
      <c r="V170" s="247"/>
      <c r="W170" s="343"/>
      <c r="X170" s="246"/>
      <c r="Y170" s="246"/>
      <c r="Z170" s="246"/>
      <c r="AA170" s="247"/>
      <c r="AB170" s="346"/>
      <c r="AC170" s="359"/>
      <c r="AD170" s="63">
        <f t="shared" si="45"/>
        <v>0</v>
      </c>
      <c r="AE170" s="63">
        <f t="shared" si="46"/>
        <v>0</v>
      </c>
      <c r="AF170" s="63">
        <f t="shared" si="47"/>
        <v>0</v>
      </c>
      <c r="AG170" s="63">
        <f t="shared" si="48"/>
        <v>0</v>
      </c>
      <c r="AH170" s="63">
        <f t="shared" si="49"/>
        <v>0</v>
      </c>
      <c r="AI170" s="315"/>
      <c r="AJ170" s="63"/>
      <c r="AK170" s="63"/>
      <c r="AL170" s="63"/>
      <c r="AM170" s="63"/>
      <c r="AN170" s="63"/>
      <c r="AO170" s="63"/>
    </row>
    <row r="171" spans="1:41" ht="11.25" customHeight="1">
      <c r="A171" s="396"/>
      <c r="B171" s="393"/>
      <c r="C171" s="245" t="s">
        <v>2</v>
      </c>
      <c r="D171" s="246"/>
      <c r="E171" s="247"/>
      <c r="F171" s="247"/>
      <c r="G171" s="247"/>
      <c r="H171" s="343"/>
      <c r="I171" s="344"/>
      <c r="J171" s="345"/>
      <c r="K171" s="247"/>
      <c r="L171" s="247"/>
      <c r="M171" s="343"/>
      <c r="N171" s="246"/>
      <c r="O171" s="247"/>
      <c r="P171" s="247"/>
      <c r="Q171" s="247"/>
      <c r="R171" s="343"/>
      <c r="S171" s="246"/>
      <c r="T171" s="247"/>
      <c r="U171" s="247"/>
      <c r="V171" s="247"/>
      <c r="W171" s="343"/>
      <c r="X171" s="246"/>
      <c r="Y171" s="246"/>
      <c r="Z171" s="246"/>
      <c r="AA171" s="247"/>
      <c r="AB171" s="346"/>
      <c r="AC171" s="359"/>
      <c r="AD171" s="63">
        <f t="shared" si="45"/>
        <v>0</v>
      </c>
      <c r="AE171" s="63">
        <f t="shared" si="46"/>
        <v>0</v>
      </c>
      <c r="AF171" s="63">
        <f t="shared" si="47"/>
        <v>0</v>
      </c>
      <c r="AG171" s="63">
        <f t="shared" si="48"/>
        <v>0</v>
      </c>
      <c r="AH171" s="63">
        <f t="shared" si="49"/>
        <v>0</v>
      </c>
      <c r="AI171" s="315"/>
      <c r="AJ171" s="63"/>
      <c r="AK171" s="63"/>
      <c r="AL171" s="63"/>
      <c r="AM171" s="63"/>
      <c r="AN171" s="63"/>
      <c r="AO171" s="63"/>
    </row>
    <row r="172" spans="1:41" ht="11.25" customHeight="1" thickBot="1">
      <c r="A172" s="397"/>
      <c r="B172" s="394"/>
      <c r="C172" s="254" t="s">
        <v>31</v>
      </c>
      <c r="D172" s="255"/>
      <c r="E172" s="256"/>
      <c r="F172" s="256"/>
      <c r="G172" s="256"/>
      <c r="H172" s="347"/>
      <c r="I172" s="348"/>
      <c r="J172" s="349"/>
      <c r="K172" s="256"/>
      <c r="L172" s="256"/>
      <c r="M172" s="347"/>
      <c r="N172" s="255"/>
      <c r="O172" s="256"/>
      <c r="P172" s="256"/>
      <c r="Q172" s="256"/>
      <c r="R172" s="347"/>
      <c r="S172" s="255"/>
      <c r="T172" s="256"/>
      <c r="U172" s="256"/>
      <c r="V172" s="256"/>
      <c r="W172" s="347"/>
      <c r="X172" s="255"/>
      <c r="Y172" s="255"/>
      <c r="Z172" s="255"/>
      <c r="AA172" s="256"/>
      <c r="AB172" s="350"/>
      <c r="AC172" s="359"/>
      <c r="AD172" s="63">
        <f t="shared" si="45"/>
        <v>0</v>
      </c>
      <c r="AE172" s="63">
        <f t="shared" si="46"/>
        <v>0</v>
      </c>
      <c r="AF172" s="63">
        <f t="shared" si="47"/>
        <v>0</v>
      </c>
      <c r="AG172" s="63">
        <f t="shared" si="48"/>
        <v>0</v>
      </c>
      <c r="AH172" s="63">
        <f t="shared" si="49"/>
        <v>0</v>
      </c>
      <c r="AI172" s="315"/>
      <c r="AJ172" s="63"/>
      <c r="AK172" s="63"/>
      <c r="AL172" s="63"/>
      <c r="AM172" s="63"/>
      <c r="AN172" s="63"/>
      <c r="AO172" s="63"/>
    </row>
    <row r="173" spans="1:41" ht="11.25" customHeight="1">
      <c r="A173" s="304"/>
      <c r="B173" s="407" t="s">
        <v>110</v>
      </c>
      <c r="C173" s="263" t="s">
        <v>0</v>
      </c>
      <c r="D173" s="281"/>
      <c r="E173" s="282"/>
      <c r="F173" s="282"/>
      <c r="G173" s="282"/>
      <c r="H173" s="283"/>
      <c r="I173" s="284"/>
      <c r="J173" s="285"/>
      <c r="K173" s="285"/>
      <c r="L173" s="285"/>
      <c r="M173" s="286"/>
      <c r="N173" s="287"/>
      <c r="O173" s="285"/>
      <c r="P173" s="285"/>
      <c r="Q173" s="285"/>
      <c r="R173" s="283"/>
      <c r="S173" s="284"/>
      <c r="T173" s="285"/>
      <c r="U173" s="285"/>
      <c r="V173" s="285"/>
      <c r="W173" s="286"/>
      <c r="X173" s="287"/>
      <c r="Y173" s="285"/>
      <c r="Z173" s="285"/>
      <c r="AA173" s="285"/>
      <c r="AB173" s="288"/>
      <c r="AC173" s="359">
        <f>AC161+AC169</f>
        <v>0</v>
      </c>
      <c r="AD173" s="63">
        <f>SUM(D173:H173)</f>
        <v>0</v>
      </c>
      <c r="AE173" s="63">
        <f>SUM(I173:M173)</f>
        <v>0</v>
      </c>
      <c r="AF173" s="63">
        <f>SUM(N173:R173)</f>
        <v>0</v>
      </c>
      <c r="AG173" s="63">
        <f>SUM(S173:W173)</f>
        <v>0</v>
      </c>
      <c r="AH173" s="63">
        <f>SUM(X173:AB173)</f>
        <v>0</v>
      </c>
      <c r="AI173" s="315"/>
      <c r="AJ173" s="63"/>
      <c r="AK173" s="63"/>
      <c r="AL173" s="63"/>
      <c r="AM173" s="63"/>
      <c r="AN173" s="63"/>
      <c r="AO173" s="63"/>
    </row>
    <row r="174" spans="1:41" ht="11.25" customHeight="1" thickBot="1">
      <c r="A174" s="289"/>
      <c r="B174" s="408"/>
      <c r="C174" s="254" t="s">
        <v>31</v>
      </c>
      <c r="D174" s="290"/>
      <c r="E174" s="291"/>
      <c r="F174" s="291"/>
      <c r="G174" s="291"/>
      <c r="H174" s="292"/>
      <c r="I174" s="293"/>
      <c r="J174" s="294"/>
      <c r="K174" s="294"/>
      <c r="L174" s="294"/>
      <c r="M174" s="295"/>
      <c r="N174" s="296"/>
      <c r="O174" s="294"/>
      <c r="P174" s="294"/>
      <c r="Q174" s="294"/>
      <c r="R174" s="292"/>
      <c r="S174" s="293"/>
      <c r="T174" s="294"/>
      <c r="U174" s="294"/>
      <c r="V174" s="294"/>
      <c r="W174" s="295"/>
      <c r="X174" s="296"/>
      <c r="Y174" s="294"/>
      <c r="Z174" s="294"/>
      <c r="AA174" s="294"/>
      <c r="AB174" s="297"/>
      <c r="AC174" s="359">
        <f>AC157+AC161+AC165+AC169</f>
        <v>0</v>
      </c>
      <c r="AD174" s="63">
        <f>SUM(D174:H174)</f>
        <v>0</v>
      </c>
      <c r="AE174" s="63">
        <f>SUM(I174:M174)</f>
        <v>0</v>
      </c>
      <c r="AF174" s="63">
        <f>SUM(N174:R174)</f>
        <v>0</v>
      </c>
      <c r="AG174" s="63">
        <f>SUM(S174:W174)</f>
        <v>0</v>
      </c>
      <c r="AH174" s="63">
        <f>SUM(X174:AB174)</f>
        <v>0</v>
      </c>
      <c r="AI174" s="315"/>
      <c r="AJ174" s="63"/>
      <c r="AK174" s="63"/>
      <c r="AL174" s="63"/>
      <c r="AM174" s="63"/>
      <c r="AN174" s="63"/>
      <c r="AO174" s="63"/>
    </row>
    <row r="175" spans="1:41" ht="11.25" customHeight="1" thickBot="1">
      <c r="A175" s="233"/>
      <c r="B175" s="233"/>
      <c r="C175" s="234"/>
      <c r="D175" s="300"/>
      <c r="E175" s="300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233"/>
      <c r="Y175" s="233"/>
      <c r="Z175" s="233"/>
      <c r="AA175" s="233"/>
      <c r="AB175" s="233"/>
      <c r="AC175" s="359"/>
      <c r="AD175" s="5" t="s">
        <v>50</v>
      </c>
      <c r="AE175" s="5" t="s">
        <v>51</v>
      </c>
      <c r="AF175" s="5" t="s">
        <v>52</v>
      </c>
      <c r="AG175" s="5" t="s">
        <v>53</v>
      </c>
      <c r="AH175" s="5" t="s">
        <v>54</v>
      </c>
      <c r="AI175" s="315"/>
      <c r="AJ175" s="63"/>
      <c r="AK175" s="63"/>
      <c r="AL175" s="63"/>
      <c r="AM175" s="63"/>
      <c r="AN175" s="63"/>
      <c r="AO175" s="63"/>
    </row>
    <row r="176" spans="1:41" ht="11.25" customHeight="1">
      <c r="A176" s="389">
        <f>'Dati part'!B27</f>
        <v>0</v>
      </c>
      <c r="B176" s="392" t="s">
        <v>3</v>
      </c>
      <c r="C176" s="235" t="s">
        <v>0</v>
      </c>
      <c r="D176" s="236"/>
      <c r="E176" s="237"/>
      <c r="F176" s="237"/>
      <c r="G176" s="237"/>
      <c r="H176" s="339"/>
      <c r="I176" s="340"/>
      <c r="J176" s="341"/>
      <c r="K176" s="237"/>
      <c r="L176" s="237"/>
      <c r="M176" s="339"/>
      <c r="N176" s="236"/>
      <c r="O176" s="237"/>
      <c r="P176" s="237"/>
      <c r="Q176" s="237"/>
      <c r="R176" s="339"/>
      <c r="S176" s="236"/>
      <c r="T176" s="237"/>
      <c r="U176" s="237"/>
      <c r="V176" s="237"/>
      <c r="W176" s="339"/>
      <c r="X176" s="236"/>
      <c r="Y176" s="236"/>
      <c r="Z176" s="236"/>
      <c r="AA176" s="237"/>
      <c r="AB176" s="342"/>
      <c r="AC176" s="359">
        <f>SUM(AD176:AH179)</f>
        <v>0</v>
      </c>
      <c r="AD176" s="63">
        <f aca="true" t="shared" si="50" ref="AD176:AD191">SUM(D176:H176)</f>
        <v>0</v>
      </c>
      <c r="AE176" s="63">
        <f aca="true" t="shared" si="51" ref="AE176:AE191">SUM(I176:M176)</f>
        <v>0</v>
      </c>
      <c r="AF176" s="63">
        <f aca="true" t="shared" si="52" ref="AF176:AF191">SUM(N176:R176)</f>
        <v>0</v>
      </c>
      <c r="AG176" s="63">
        <f aca="true" t="shared" si="53" ref="AG176:AG191">SUM(S176:W176)</f>
        <v>0</v>
      </c>
      <c r="AH176" s="63">
        <f aca="true" t="shared" si="54" ref="AH176:AH191">SUM(X176:AB176)</f>
        <v>0</v>
      </c>
      <c r="AI176" s="315"/>
      <c r="AJ176" s="63"/>
      <c r="AK176" s="63"/>
      <c r="AL176" s="63"/>
      <c r="AM176" s="63"/>
      <c r="AN176" s="63"/>
      <c r="AO176" s="63"/>
    </row>
    <row r="177" spans="1:41" ht="11.25" customHeight="1">
      <c r="A177" s="390"/>
      <c r="B177" s="393"/>
      <c r="C177" s="245" t="s">
        <v>1</v>
      </c>
      <c r="D177" s="246"/>
      <c r="E177" s="247"/>
      <c r="F177" s="247"/>
      <c r="G177" s="247"/>
      <c r="H177" s="343"/>
      <c r="I177" s="344"/>
      <c r="J177" s="345"/>
      <c r="K177" s="247"/>
      <c r="L177" s="247"/>
      <c r="M177" s="343"/>
      <c r="N177" s="246"/>
      <c r="O177" s="247"/>
      <c r="P177" s="247"/>
      <c r="Q177" s="247"/>
      <c r="R177" s="343"/>
      <c r="S177" s="246"/>
      <c r="T177" s="247"/>
      <c r="U177" s="247"/>
      <c r="V177" s="247"/>
      <c r="W177" s="343"/>
      <c r="X177" s="246"/>
      <c r="Y177" s="246"/>
      <c r="Z177" s="246"/>
      <c r="AA177" s="247"/>
      <c r="AB177" s="346"/>
      <c r="AC177" s="359"/>
      <c r="AD177" s="63">
        <f t="shared" si="50"/>
        <v>0</v>
      </c>
      <c r="AE177" s="63">
        <f t="shared" si="51"/>
        <v>0</v>
      </c>
      <c r="AF177" s="63">
        <f t="shared" si="52"/>
        <v>0</v>
      </c>
      <c r="AG177" s="63">
        <f t="shared" si="53"/>
        <v>0</v>
      </c>
      <c r="AH177" s="63">
        <f t="shared" si="54"/>
        <v>0</v>
      </c>
      <c r="AI177" s="315"/>
      <c r="AJ177" s="63"/>
      <c r="AK177" s="63"/>
      <c r="AL177" s="63"/>
      <c r="AM177" s="63"/>
      <c r="AN177" s="63"/>
      <c r="AO177" s="63"/>
    </row>
    <row r="178" spans="1:41" ht="11.25" customHeight="1">
      <c r="A178" s="391"/>
      <c r="B178" s="393"/>
      <c r="C178" s="245" t="s">
        <v>2</v>
      </c>
      <c r="D178" s="246"/>
      <c r="E178" s="247"/>
      <c r="F178" s="247"/>
      <c r="G178" s="247"/>
      <c r="H178" s="343"/>
      <c r="I178" s="344"/>
      <c r="J178" s="345"/>
      <c r="K178" s="247"/>
      <c r="L178" s="247"/>
      <c r="M178" s="343"/>
      <c r="N178" s="246"/>
      <c r="O178" s="247"/>
      <c r="P178" s="247"/>
      <c r="Q178" s="247"/>
      <c r="R178" s="343"/>
      <c r="S178" s="246"/>
      <c r="T178" s="247"/>
      <c r="U178" s="247"/>
      <c r="V178" s="247"/>
      <c r="W178" s="343"/>
      <c r="X178" s="246"/>
      <c r="Y178" s="246"/>
      <c r="Z178" s="246"/>
      <c r="AA178" s="247"/>
      <c r="AB178" s="346"/>
      <c r="AC178" s="359"/>
      <c r="AD178" s="63">
        <f t="shared" si="50"/>
        <v>0</v>
      </c>
      <c r="AE178" s="63">
        <f t="shared" si="51"/>
        <v>0</v>
      </c>
      <c r="AF178" s="63">
        <f t="shared" si="52"/>
        <v>0</v>
      </c>
      <c r="AG178" s="63">
        <f t="shared" si="53"/>
        <v>0</v>
      </c>
      <c r="AH178" s="63">
        <f t="shared" si="54"/>
        <v>0</v>
      </c>
      <c r="AI178" s="315"/>
      <c r="AJ178" s="63"/>
      <c r="AK178" s="63"/>
      <c r="AL178" s="63"/>
      <c r="AM178" s="63"/>
      <c r="AN178" s="63"/>
      <c r="AO178" s="63"/>
    </row>
    <row r="179" spans="1:41" ht="11.25" customHeight="1" thickBot="1">
      <c r="A179" s="395" t="str">
        <f>'Dati part'!C27</f>
        <v>NOME E COGNOME</v>
      </c>
      <c r="B179" s="394"/>
      <c r="C179" s="254" t="s">
        <v>31</v>
      </c>
      <c r="D179" s="255"/>
      <c r="E179" s="256"/>
      <c r="F179" s="256"/>
      <c r="G179" s="256"/>
      <c r="H179" s="347"/>
      <c r="I179" s="348"/>
      <c r="J179" s="349"/>
      <c r="K179" s="256"/>
      <c r="L179" s="256"/>
      <c r="M179" s="347"/>
      <c r="N179" s="255"/>
      <c r="O179" s="256"/>
      <c r="P179" s="256"/>
      <c r="Q179" s="256"/>
      <c r="R179" s="347"/>
      <c r="S179" s="255"/>
      <c r="T179" s="256"/>
      <c r="U179" s="256"/>
      <c r="V179" s="256"/>
      <c r="W179" s="347"/>
      <c r="X179" s="255"/>
      <c r="Y179" s="255"/>
      <c r="Z179" s="255"/>
      <c r="AA179" s="256"/>
      <c r="AB179" s="350"/>
      <c r="AC179" s="359"/>
      <c r="AD179" s="63">
        <f t="shared" si="50"/>
        <v>0</v>
      </c>
      <c r="AE179" s="63">
        <f t="shared" si="51"/>
        <v>0</v>
      </c>
      <c r="AF179" s="63">
        <f t="shared" si="52"/>
        <v>0</v>
      </c>
      <c r="AG179" s="63">
        <f t="shared" si="53"/>
        <v>0</v>
      </c>
      <c r="AH179" s="63">
        <f t="shared" si="54"/>
        <v>0</v>
      </c>
      <c r="AI179" s="315"/>
      <c r="AJ179" s="63"/>
      <c r="AK179" s="63"/>
      <c r="AL179" s="63"/>
      <c r="AM179" s="63"/>
      <c r="AN179" s="63"/>
      <c r="AO179" s="63"/>
    </row>
    <row r="180" spans="1:41" ht="11.25" customHeight="1">
      <c r="A180" s="396"/>
      <c r="B180" s="398" t="s">
        <v>4</v>
      </c>
      <c r="C180" s="263" t="s">
        <v>0</v>
      </c>
      <c r="D180" s="279"/>
      <c r="E180" s="264"/>
      <c r="F180" s="264"/>
      <c r="G180" s="264"/>
      <c r="H180" s="351"/>
      <c r="I180" s="352"/>
      <c r="J180" s="353"/>
      <c r="K180" s="264"/>
      <c r="L180" s="264"/>
      <c r="M180" s="351"/>
      <c r="N180" s="279"/>
      <c r="O180" s="264"/>
      <c r="P180" s="264"/>
      <c r="Q180" s="264"/>
      <c r="R180" s="351"/>
      <c r="S180" s="279"/>
      <c r="T180" s="264"/>
      <c r="U180" s="264"/>
      <c r="V180" s="264"/>
      <c r="W180" s="351"/>
      <c r="X180" s="279"/>
      <c r="Y180" s="279"/>
      <c r="Z180" s="279"/>
      <c r="AA180" s="264"/>
      <c r="AB180" s="354"/>
      <c r="AC180" s="359">
        <f>SUM(AD180:AH183)</f>
        <v>0</v>
      </c>
      <c r="AD180" s="63">
        <f t="shared" si="50"/>
        <v>0</v>
      </c>
      <c r="AE180" s="63">
        <f t="shared" si="51"/>
        <v>0</v>
      </c>
      <c r="AF180" s="63">
        <f t="shared" si="52"/>
        <v>0</v>
      </c>
      <c r="AG180" s="63">
        <f t="shared" si="53"/>
        <v>0</v>
      </c>
      <c r="AH180" s="63">
        <f t="shared" si="54"/>
        <v>0</v>
      </c>
      <c r="AI180" s="315"/>
      <c r="AJ180" s="63"/>
      <c r="AK180" s="63"/>
      <c r="AL180" s="63"/>
      <c r="AM180" s="63"/>
      <c r="AN180" s="63"/>
      <c r="AO180" s="63"/>
    </row>
    <row r="181" spans="1:41" ht="11.25" customHeight="1">
      <c r="A181" s="396"/>
      <c r="B181" s="393"/>
      <c r="C181" s="245" t="s">
        <v>1</v>
      </c>
      <c r="D181" s="246"/>
      <c r="E181" s="247"/>
      <c r="F181" s="247"/>
      <c r="G181" s="247"/>
      <c r="H181" s="343"/>
      <c r="I181" s="344"/>
      <c r="J181" s="345"/>
      <c r="K181" s="247"/>
      <c r="L181" s="247"/>
      <c r="M181" s="343"/>
      <c r="N181" s="246"/>
      <c r="O181" s="247"/>
      <c r="P181" s="247"/>
      <c r="Q181" s="247"/>
      <c r="R181" s="343"/>
      <c r="S181" s="246"/>
      <c r="T181" s="247"/>
      <c r="U181" s="247"/>
      <c r="V181" s="247"/>
      <c r="W181" s="343"/>
      <c r="X181" s="246"/>
      <c r="Y181" s="246"/>
      <c r="Z181" s="246"/>
      <c r="AA181" s="247"/>
      <c r="AB181" s="346"/>
      <c r="AC181" s="359"/>
      <c r="AD181" s="63">
        <f t="shared" si="50"/>
        <v>0</v>
      </c>
      <c r="AE181" s="63">
        <f t="shared" si="51"/>
        <v>0</v>
      </c>
      <c r="AF181" s="63">
        <f t="shared" si="52"/>
        <v>0</v>
      </c>
      <c r="AG181" s="63">
        <f t="shared" si="53"/>
        <v>0</v>
      </c>
      <c r="AH181" s="63">
        <f t="shared" si="54"/>
        <v>0</v>
      </c>
      <c r="AI181" s="315"/>
      <c r="AJ181" s="63"/>
      <c r="AK181" s="63"/>
      <c r="AL181" s="63"/>
      <c r="AM181" s="63"/>
      <c r="AN181" s="63"/>
      <c r="AO181" s="63"/>
    </row>
    <row r="182" spans="1:41" ht="11.25" customHeight="1">
      <c r="A182" s="396"/>
      <c r="B182" s="393"/>
      <c r="C182" s="245" t="s">
        <v>2</v>
      </c>
      <c r="D182" s="246"/>
      <c r="E182" s="247"/>
      <c r="F182" s="247"/>
      <c r="G182" s="247"/>
      <c r="H182" s="343"/>
      <c r="I182" s="344"/>
      <c r="J182" s="345"/>
      <c r="K182" s="247"/>
      <c r="L182" s="247"/>
      <c r="M182" s="343"/>
      <c r="N182" s="246"/>
      <c r="O182" s="247"/>
      <c r="P182" s="247"/>
      <c r="Q182" s="247"/>
      <c r="R182" s="343"/>
      <c r="S182" s="246"/>
      <c r="T182" s="247"/>
      <c r="U182" s="247"/>
      <c r="V182" s="247"/>
      <c r="W182" s="343"/>
      <c r="X182" s="246"/>
      <c r="Y182" s="246"/>
      <c r="Z182" s="246"/>
      <c r="AA182" s="247"/>
      <c r="AB182" s="346"/>
      <c r="AC182" s="359"/>
      <c r="AD182" s="63">
        <f t="shared" si="50"/>
        <v>0</v>
      </c>
      <c r="AE182" s="63">
        <f t="shared" si="51"/>
        <v>0</v>
      </c>
      <c r="AF182" s="63">
        <f t="shared" si="52"/>
        <v>0</v>
      </c>
      <c r="AG182" s="63">
        <f t="shared" si="53"/>
        <v>0</v>
      </c>
      <c r="AH182" s="63">
        <f t="shared" si="54"/>
        <v>0</v>
      </c>
      <c r="AI182" s="315"/>
      <c r="AJ182" s="63"/>
      <c r="AK182" s="63"/>
      <c r="AL182" s="63"/>
      <c r="AM182" s="63"/>
      <c r="AN182" s="63"/>
      <c r="AO182" s="63"/>
    </row>
    <row r="183" spans="1:41" ht="11.25" customHeight="1" thickBot="1">
      <c r="A183" s="396"/>
      <c r="B183" s="399"/>
      <c r="C183" s="271" t="s">
        <v>31</v>
      </c>
      <c r="D183" s="303"/>
      <c r="E183" s="272"/>
      <c r="F183" s="272"/>
      <c r="G183" s="272"/>
      <c r="H183" s="355"/>
      <c r="I183" s="356"/>
      <c r="J183" s="357"/>
      <c r="K183" s="272"/>
      <c r="L183" s="272"/>
      <c r="M183" s="355"/>
      <c r="N183" s="303"/>
      <c r="O183" s="272"/>
      <c r="P183" s="272"/>
      <c r="Q183" s="272"/>
      <c r="R183" s="355"/>
      <c r="S183" s="303"/>
      <c r="T183" s="272"/>
      <c r="U183" s="272"/>
      <c r="V183" s="272"/>
      <c r="W183" s="355"/>
      <c r="X183" s="303"/>
      <c r="Y183" s="303"/>
      <c r="Z183" s="303"/>
      <c r="AA183" s="272"/>
      <c r="AB183" s="358"/>
      <c r="AC183" s="359"/>
      <c r="AD183" s="63">
        <f t="shared" si="50"/>
        <v>0</v>
      </c>
      <c r="AE183" s="63">
        <f t="shared" si="51"/>
        <v>0</v>
      </c>
      <c r="AF183" s="63">
        <f t="shared" si="52"/>
        <v>0</v>
      </c>
      <c r="AG183" s="63">
        <f t="shared" si="53"/>
        <v>0</v>
      </c>
      <c r="AH183" s="63">
        <f t="shared" si="54"/>
        <v>0</v>
      </c>
      <c r="AI183" s="315"/>
      <c r="AJ183" s="63"/>
      <c r="AK183" s="63"/>
      <c r="AL183" s="63"/>
      <c r="AM183" s="63"/>
      <c r="AN183" s="63"/>
      <c r="AO183" s="63"/>
    </row>
    <row r="184" spans="1:41" ht="11.25" customHeight="1">
      <c r="A184" s="396"/>
      <c r="B184" s="392" t="s">
        <v>5</v>
      </c>
      <c r="C184" s="235" t="s">
        <v>0</v>
      </c>
      <c r="D184" s="236"/>
      <c r="E184" s="237"/>
      <c r="F184" s="237"/>
      <c r="G184" s="237"/>
      <c r="H184" s="339"/>
      <c r="I184" s="340"/>
      <c r="J184" s="341"/>
      <c r="K184" s="237"/>
      <c r="L184" s="237"/>
      <c r="M184" s="339"/>
      <c r="N184" s="236"/>
      <c r="O184" s="237"/>
      <c r="P184" s="237"/>
      <c r="Q184" s="237"/>
      <c r="R184" s="339"/>
      <c r="S184" s="236"/>
      <c r="T184" s="237"/>
      <c r="U184" s="237"/>
      <c r="V184" s="237"/>
      <c r="W184" s="339"/>
      <c r="X184" s="236"/>
      <c r="Y184" s="236"/>
      <c r="Z184" s="236"/>
      <c r="AA184" s="237"/>
      <c r="AB184" s="342"/>
      <c r="AC184" s="359">
        <f>SUM(AD184:AH187)</f>
        <v>0</v>
      </c>
      <c r="AD184" s="63">
        <f t="shared" si="50"/>
        <v>0</v>
      </c>
      <c r="AE184" s="63">
        <f t="shared" si="51"/>
        <v>0</v>
      </c>
      <c r="AF184" s="63">
        <f t="shared" si="52"/>
        <v>0</v>
      </c>
      <c r="AG184" s="63">
        <f t="shared" si="53"/>
        <v>0</v>
      </c>
      <c r="AH184" s="63">
        <f t="shared" si="54"/>
        <v>0</v>
      </c>
      <c r="AI184" s="315"/>
      <c r="AJ184" s="63"/>
      <c r="AK184" s="63"/>
      <c r="AL184" s="63"/>
      <c r="AM184" s="63"/>
      <c r="AN184" s="63"/>
      <c r="AO184" s="63"/>
    </row>
    <row r="185" spans="1:41" ht="11.25" customHeight="1">
      <c r="A185" s="396"/>
      <c r="B185" s="393"/>
      <c r="C185" s="245" t="s">
        <v>1</v>
      </c>
      <c r="D185" s="246"/>
      <c r="E185" s="247"/>
      <c r="F185" s="247"/>
      <c r="G185" s="247"/>
      <c r="H185" s="343"/>
      <c r="I185" s="344"/>
      <c r="J185" s="345"/>
      <c r="K185" s="247"/>
      <c r="L185" s="247"/>
      <c r="M185" s="343"/>
      <c r="N185" s="246"/>
      <c r="O185" s="247"/>
      <c r="P185" s="247"/>
      <c r="Q185" s="247"/>
      <c r="R185" s="343"/>
      <c r="S185" s="246"/>
      <c r="T185" s="247"/>
      <c r="U185" s="247"/>
      <c r="V185" s="247"/>
      <c r="W185" s="343"/>
      <c r="X185" s="246"/>
      <c r="Y185" s="246"/>
      <c r="Z185" s="246"/>
      <c r="AA185" s="247"/>
      <c r="AB185" s="346"/>
      <c r="AC185" s="359"/>
      <c r="AD185" s="63">
        <f t="shared" si="50"/>
        <v>0</v>
      </c>
      <c r="AE185" s="63">
        <f t="shared" si="51"/>
        <v>0</v>
      </c>
      <c r="AF185" s="63">
        <f t="shared" si="52"/>
        <v>0</v>
      </c>
      <c r="AG185" s="63">
        <f t="shared" si="53"/>
        <v>0</v>
      </c>
      <c r="AH185" s="63">
        <f t="shared" si="54"/>
        <v>0</v>
      </c>
      <c r="AI185" s="315"/>
      <c r="AJ185" s="63"/>
      <c r="AK185" s="63"/>
      <c r="AL185" s="63"/>
      <c r="AM185" s="63"/>
      <c r="AN185" s="63"/>
      <c r="AO185" s="63"/>
    </row>
    <row r="186" spans="1:41" ht="11.25" customHeight="1">
      <c r="A186" s="396"/>
      <c r="B186" s="393"/>
      <c r="C186" s="245" t="s">
        <v>2</v>
      </c>
      <c r="D186" s="246"/>
      <c r="E186" s="247"/>
      <c r="F186" s="247"/>
      <c r="G186" s="247"/>
      <c r="H186" s="343"/>
      <c r="I186" s="344"/>
      <c r="J186" s="345"/>
      <c r="K186" s="247"/>
      <c r="L186" s="247"/>
      <c r="M186" s="343"/>
      <c r="N186" s="246"/>
      <c r="O186" s="247"/>
      <c r="P186" s="247"/>
      <c r="Q186" s="247"/>
      <c r="R186" s="343"/>
      <c r="S186" s="246"/>
      <c r="T186" s="247"/>
      <c r="U186" s="247"/>
      <c r="V186" s="247"/>
      <c r="W186" s="343"/>
      <c r="X186" s="246"/>
      <c r="Y186" s="246"/>
      <c r="Z186" s="246"/>
      <c r="AA186" s="247"/>
      <c r="AB186" s="346"/>
      <c r="AC186" s="359"/>
      <c r="AD186" s="63">
        <f t="shared" si="50"/>
        <v>0</v>
      </c>
      <c r="AE186" s="63">
        <f t="shared" si="51"/>
        <v>0</v>
      </c>
      <c r="AF186" s="63">
        <f t="shared" si="52"/>
        <v>0</v>
      </c>
      <c r="AG186" s="63">
        <f t="shared" si="53"/>
        <v>0</v>
      </c>
      <c r="AH186" s="63">
        <f t="shared" si="54"/>
        <v>0</v>
      </c>
      <c r="AI186" s="315"/>
      <c r="AJ186" s="63"/>
      <c r="AK186" s="63"/>
      <c r="AL186" s="63"/>
      <c r="AM186" s="63"/>
      <c r="AN186" s="63"/>
      <c r="AO186" s="63"/>
    </row>
    <row r="187" spans="1:41" ht="11.25" customHeight="1" thickBot="1">
      <c r="A187" s="396"/>
      <c r="B187" s="394"/>
      <c r="C187" s="254" t="s">
        <v>31</v>
      </c>
      <c r="D187" s="255"/>
      <c r="E187" s="256"/>
      <c r="F187" s="256"/>
      <c r="G187" s="256"/>
      <c r="H187" s="347"/>
      <c r="I187" s="348"/>
      <c r="J187" s="349"/>
      <c r="K187" s="256"/>
      <c r="L187" s="256"/>
      <c r="M187" s="347"/>
      <c r="N187" s="255"/>
      <c r="O187" s="256"/>
      <c r="P187" s="256"/>
      <c r="Q187" s="256"/>
      <c r="R187" s="347"/>
      <c r="S187" s="255"/>
      <c r="T187" s="256"/>
      <c r="U187" s="256"/>
      <c r="V187" s="256"/>
      <c r="W187" s="347"/>
      <c r="X187" s="255"/>
      <c r="Y187" s="255"/>
      <c r="Z187" s="255"/>
      <c r="AA187" s="256"/>
      <c r="AB187" s="350"/>
      <c r="AC187" s="359"/>
      <c r="AD187" s="63">
        <f t="shared" si="50"/>
        <v>0</v>
      </c>
      <c r="AE187" s="63">
        <f t="shared" si="51"/>
        <v>0</v>
      </c>
      <c r="AF187" s="63">
        <f t="shared" si="52"/>
        <v>0</v>
      </c>
      <c r="AG187" s="63">
        <f t="shared" si="53"/>
        <v>0</v>
      </c>
      <c r="AH187" s="63">
        <f t="shared" si="54"/>
        <v>0</v>
      </c>
      <c r="AI187" s="315"/>
      <c r="AJ187" s="63"/>
      <c r="AK187" s="63"/>
      <c r="AL187" s="63"/>
      <c r="AM187" s="63"/>
      <c r="AN187" s="63"/>
      <c r="AO187" s="63"/>
    </row>
    <row r="188" spans="1:41" ht="11.25" customHeight="1">
      <c r="A188" s="396"/>
      <c r="B188" s="398" t="s">
        <v>22</v>
      </c>
      <c r="C188" s="263" t="s">
        <v>0</v>
      </c>
      <c r="D188" s="279"/>
      <c r="E188" s="264"/>
      <c r="F188" s="264"/>
      <c r="G188" s="264"/>
      <c r="H188" s="351"/>
      <c r="I188" s="352"/>
      <c r="J188" s="353"/>
      <c r="K188" s="264"/>
      <c r="L188" s="264"/>
      <c r="M188" s="351"/>
      <c r="N188" s="279"/>
      <c r="O188" s="264"/>
      <c r="P188" s="264"/>
      <c r="Q188" s="264"/>
      <c r="R188" s="351"/>
      <c r="S188" s="279"/>
      <c r="T188" s="264"/>
      <c r="U188" s="264"/>
      <c r="V188" s="264"/>
      <c r="W188" s="351"/>
      <c r="X188" s="279"/>
      <c r="Y188" s="279"/>
      <c r="Z188" s="279"/>
      <c r="AA188" s="264"/>
      <c r="AB188" s="354"/>
      <c r="AC188" s="359">
        <f>SUM(AD188:AH191)</f>
        <v>0</v>
      </c>
      <c r="AD188" s="63">
        <f t="shared" si="50"/>
        <v>0</v>
      </c>
      <c r="AE188" s="63">
        <f t="shared" si="51"/>
        <v>0</v>
      </c>
      <c r="AF188" s="63">
        <f t="shared" si="52"/>
        <v>0</v>
      </c>
      <c r="AG188" s="63">
        <f t="shared" si="53"/>
        <v>0</v>
      </c>
      <c r="AH188" s="63">
        <f t="shared" si="54"/>
        <v>0</v>
      </c>
      <c r="AI188" s="315"/>
      <c r="AJ188" s="63"/>
      <c r="AK188" s="63"/>
      <c r="AL188" s="63"/>
      <c r="AM188" s="63"/>
      <c r="AN188" s="63"/>
      <c r="AO188" s="63"/>
    </row>
    <row r="189" spans="1:41" ht="11.25" customHeight="1">
      <c r="A189" s="396"/>
      <c r="B189" s="393"/>
      <c r="C189" s="245" t="s">
        <v>1</v>
      </c>
      <c r="D189" s="246"/>
      <c r="E189" s="247"/>
      <c r="F189" s="247"/>
      <c r="G189" s="247"/>
      <c r="H189" s="343"/>
      <c r="I189" s="344"/>
      <c r="J189" s="345"/>
      <c r="K189" s="247"/>
      <c r="L189" s="247"/>
      <c r="M189" s="343"/>
      <c r="N189" s="246"/>
      <c r="O189" s="247"/>
      <c r="P189" s="247"/>
      <c r="Q189" s="247"/>
      <c r="R189" s="343"/>
      <c r="S189" s="246"/>
      <c r="T189" s="247"/>
      <c r="U189" s="247"/>
      <c r="V189" s="247"/>
      <c r="W189" s="343"/>
      <c r="X189" s="246"/>
      <c r="Y189" s="246"/>
      <c r="Z189" s="246"/>
      <c r="AA189" s="247"/>
      <c r="AB189" s="346"/>
      <c r="AC189" s="359"/>
      <c r="AD189" s="63">
        <f t="shared" si="50"/>
        <v>0</v>
      </c>
      <c r="AE189" s="63">
        <f t="shared" si="51"/>
        <v>0</v>
      </c>
      <c r="AF189" s="63">
        <f t="shared" si="52"/>
        <v>0</v>
      </c>
      <c r="AG189" s="63">
        <f t="shared" si="53"/>
        <v>0</v>
      </c>
      <c r="AH189" s="63">
        <f t="shared" si="54"/>
        <v>0</v>
      </c>
      <c r="AI189" s="315"/>
      <c r="AJ189" s="63"/>
      <c r="AK189" s="63"/>
      <c r="AL189" s="63"/>
      <c r="AM189" s="63"/>
      <c r="AN189" s="63"/>
      <c r="AO189" s="63"/>
    </row>
    <row r="190" spans="1:41" ht="11.25" customHeight="1">
      <c r="A190" s="396"/>
      <c r="B190" s="393"/>
      <c r="C190" s="245" t="s">
        <v>2</v>
      </c>
      <c r="D190" s="246"/>
      <c r="E190" s="247"/>
      <c r="F190" s="247"/>
      <c r="G190" s="247"/>
      <c r="H190" s="343"/>
      <c r="I190" s="344"/>
      <c r="J190" s="345"/>
      <c r="K190" s="247"/>
      <c r="L190" s="247"/>
      <c r="M190" s="343"/>
      <c r="N190" s="246"/>
      <c r="O190" s="247"/>
      <c r="P190" s="247"/>
      <c r="Q190" s="247"/>
      <c r="R190" s="343"/>
      <c r="S190" s="246"/>
      <c r="T190" s="247"/>
      <c r="U190" s="247"/>
      <c r="V190" s="247"/>
      <c r="W190" s="343"/>
      <c r="X190" s="246"/>
      <c r="Y190" s="246"/>
      <c r="Z190" s="246"/>
      <c r="AA190" s="247"/>
      <c r="AB190" s="346"/>
      <c r="AC190" s="359"/>
      <c r="AD190" s="63">
        <f t="shared" si="50"/>
        <v>0</v>
      </c>
      <c r="AE190" s="63">
        <f t="shared" si="51"/>
        <v>0</v>
      </c>
      <c r="AF190" s="63">
        <f t="shared" si="52"/>
        <v>0</v>
      </c>
      <c r="AG190" s="63">
        <f t="shared" si="53"/>
        <v>0</v>
      </c>
      <c r="AH190" s="63">
        <f t="shared" si="54"/>
        <v>0</v>
      </c>
      <c r="AI190" s="315"/>
      <c r="AJ190" s="63"/>
      <c r="AK190" s="63"/>
      <c r="AL190" s="63"/>
      <c r="AM190" s="63"/>
      <c r="AN190" s="63"/>
      <c r="AO190" s="63"/>
    </row>
    <row r="191" spans="1:41" ht="11.25" customHeight="1" thickBot="1">
      <c r="A191" s="397"/>
      <c r="B191" s="394"/>
      <c r="C191" s="254" t="s">
        <v>31</v>
      </c>
      <c r="D191" s="255"/>
      <c r="E191" s="256"/>
      <c r="F191" s="256"/>
      <c r="G191" s="256"/>
      <c r="H191" s="347"/>
      <c r="I191" s="348"/>
      <c r="J191" s="349"/>
      <c r="K191" s="256"/>
      <c r="L191" s="256"/>
      <c r="M191" s="347"/>
      <c r="N191" s="255"/>
      <c r="O191" s="256"/>
      <c r="P191" s="256"/>
      <c r="Q191" s="256"/>
      <c r="R191" s="347"/>
      <c r="S191" s="255"/>
      <c r="T191" s="256"/>
      <c r="U191" s="256"/>
      <c r="V191" s="256"/>
      <c r="W191" s="347"/>
      <c r="X191" s="255"/>
      <c r="Y191" s="255"/>
      <c r="Z191" s="255"/>
      <c r="AA191" s="256"/>
      <c r="AB191" s="350"/>
      <c r="AC191" s="359"/>
      <c r="AD191" s="63">
        <f t="shared" si="50"/>
        <v>0</v>
      </c>
      <c r="AE191" s="63">
        <f t="shared" si="51"/>
        <v>0</v>
      </c>
      <c r="AF191" s="63">
        <f t="shared" si="52"/>
        <v>0</v>
      </c>
      <c r="AG191" s="63">
        <f t="shared" si="53"/>
        <v>0</v>
      </c>
      <c r="AH191" s="63">
        <f t="shared" si="54"/>
        <v>0</v>
      </c>
      <c r="AI191" s="315"/>
      <c r="AJ191" s="63"/>
      <c r="AK191" s="63"/>
      <c r="AL191" s="63"/>
      <c r="AM191" s="63"/>
      <c r="AN191" s="63"/>
      <c r="AO191" s="63"/>
    </row>
    <row r="192" spans="1:41" ht="11.25" customHeight="1">
      <c r="A192" s="304"/>
      <c r="B192" s="407" t="s">
        <v>110</v>
      </c>
      <c r="C192" s="263" t="s">
        <v>0</v>
      </c>
      <c r="D192" s="281"/>
      <c r="E192" s="282"/>
      <c r="F192" s="282"/>
      <c r="G192" s="282"/>
      <c r="H192" s="283"/>
      <c r="I192" s="284"/>
      <c r="J192" s="285"/>
      <c r="K192" s="285"/>
      <c r="L192" s="285"/>
      <c r="M192" s="286"/>
      <c r="N192" s="287"/>
      <c r="O192" s="285"/>
      <c r="P192" s="285"/>
      <c r="Q192" s="285"/>
      <c r="R192" s="283"/>
      <c r="S192" s="284"/>
      <c r="T192" s="285"/>
      <c r="U192" s="285"/>
      <c r="V192" s="285"/>
      <c r="W192" s="286"/>
      <c r="X192" s="287"/>
      <c r="Y192" s="285"/>
      <c r="Z192" s="285"/>
      <c r="AA192" s="285"/>
      <c r="AB192" s="288"/>
      <c r="AC192" s="359">
        <f>AC180+AC188</f>
        <v>0</v>
      </c>
      <c r="AD192" s="63">
        <f>SUM(D192:H192)</f>
        <v>0</v>
      </c>
      <c r="AE192" s="63">
        <f>SUM(I192:M192)</f>
        <v>0</v>
      </c>
      <c r="AF192" s="63">
        <f>SUM(N192:R192)</f>
        <v>0</v>
      </c>
      <c r="AG192" s="63">
        <f>SUM(S192:W192)</f>
        <v>0</v>
      </c>
      <c r="AH192" s="63">
        <f>SUM(X192:AB192)</f>
        <v>0</v>
      </c>
      <c r="AI192" s="315"/>
      <c r="AJ192" s="63"/>
      <c r="AK192" s="63"/>
      <c r="AL192" s="63"/>
      <c r="AM192" s="63"/>
      <c r="AN192" s="63"/>
      <c r="AO192" s="63"/>
    </row>
    <row r="193" spans="1:41" ht="11.25" customHeight="1" thickBot="1">
      <c r="A193" s="289"/>
      <c r="B193" s="408"/>
      <c r="C193" s="254" t="s">
        <v>31</v>
      </c>
      <c r="D193" s="290"/>
      <c r="E193" s="291"/>
      <c r="F193" s="291"/>
      <c r="G193" s="291"/>
      <c r="H193" s="292"/>
      <c r="I193" s="293"/>
      <c r="J193" s="294"/>
      <c r="K193" s="294"/>
      <c r="L193" s="294"/>
      <c r="M193" s="295"/>
      <c r="N193" s="296"/>
      <c r="O193" s="294"/>
      <c r="P193" s="294"/>
      <c r="Q193" s="294"/>
      <c r="R193" s="292"/>
      <c r="S193" s="293"/>
      <c r="T193" s="294"/>
      <c r="U193" s="294"/>
      <c r="V193" s="294"/>
      <c r="W193" s="295"/>
      <c r="X193" s="296"/>
      <c r="Y193" s="294"/>
      <c r="Z193" s="294"/>
      <c r="AA193" s="294"/>
      <c r="AB193" s="297"/>
      <c r="AC193" s="359">
        <f>AC176+AC180+AC184+AC188</f>
        <v>0</v>
      </c>
      <c r="AD193" s="63">
        <f>SUM(D193:H193)</f>
        <v>0</v>
      </c>
      <c r="AE193" s="63">
        <f>SUM(I193:M193)</f>
        <v>0</v>
      </c>
      <c r="AF193" s="63">
        <f>SUM(N193:R193)</f>
        <v>0</v>
      </c>
      <c r="AG193" s="63">
        <f>SUM(S193:W193)</f>
        <v>0</v>
      </c>
      <c r="AH193" s="63">
        <f>SUM(X193:AB193)</f>
        <v>0</v>
      </c>
      <c r="AI193" s="315"/>
      <c r="AJ193" s="63"/>
      <c r="AK193" s="63"/>
      <c r="AL193" s="63"/>
      <c r="AM193" s="63"/>
      <c r="AN193" s="63"/>
      <c r="AO193" s="63"/>
    </row>
    <row r="194" spans="1:41" ht="11.25" customHeight="1" thickBot="1">
      <c r="A194" s="233"/>
      <c r="B194" s="233"/>
      <c r="C194" s="234"/>
      <c r="D194" s="300"/>
      <c r="E194" s="300"/>
      <c r="F194" s="300"/>
      <c r="G194" s="300"/>
      <c r="H194" s="300"/>
      <c r="I194" s="300"/>
      <c r="J194" s="300"/>
      <c r="K194" s="300"/>
      <c r="L194" s="300"/>
      <c r="M194" s="300"/>
      <c r="N194" s="300"/>
      <c r="O194" s="300"/>
      <c r="P194" s="300"/>
      <c r="Q194" s="300"/>
      <c r="R194" s="300"/>
      <c r="S194" s="300"/>
      <c r="T194" s="300"/>
      <c r="U194" s="300"/>
      <c r="V194" s="300"/>
      <c r="W194" s="300"/>
      <c r="X194" s="233"/>
      <c r="Y194" s="233"/>
      <c r="Z194" s="233"/>
      <c r="AA194" s="233"/>
      <c r="AB194" s="233"/>
      <c r="AC194" s="359"/>
      <c r="AD194" s="5" t="s">
        <v>50</v>
      </c>
      <c r="AE194" s="5" t="s">
        <v>51</v>
      </c>
      <c r="AF194" s="5" t="s">
        <v>52</v>
      </c>
      <c r="AG194" s="5" t="s">
        <v>53</v>
      </c>
      <c r="AH194" s="5" t="s">
        <v>54</v>
      </c>
      <c r="AI194" s="315"/>
      <c r="AJ194" s="63"/>
      <c r="AK194" s="63"/>
      <c r="AL194" s="63"/>
      <c r="AM194" s="63"/>
      <c r="AN194" s="63"/>
      <c r="AO194" s="63"/>
    </row>
    <row r="195" spans="1:41" ht="11.25" customHeight="1">
      <c r="A195" s="389">
        <f>'Dati part'!B28</f>
        <v>0</v>
      </c>
      <c r="B195" s="392" t="s">
        <v>3</v>
      </c>
      <c r="C195" s="235" t="s">
        <v>0</v>
      </c>
      <c r="D195" s="236"/>
      <c r="E195" s="237"/>
      <c r="F195" s="237"/>
      <c r="G195" s="237"/>
      <c r="H195" s="339"/>
      <c r="I195" s="340"/>
      <c r="J195" s="341"/>
      <c r="K195" s="237"/>
      <c r="L195" s="237"/>
      <c r="M195" s="339"/>
      <c r="N195" s="236"/>
      <c r="O195" s="237"/>
      <c r="P195" s="237"/>
      <c r="Q195" s="237"/>
      <c r="R195" s="339"/>
      <c r="S195" s="236"/>
      <c r="T195" s="237"/>
      <c r="U195" s="237"/>
      <c r="V195" s="237"/>
      <c r="W195" s="339"/>
      <c r="X195" s="236"/>
      <c r="Y195" s="236"/>
      <c r="Z195" s="236"/>
      <c r="AA195" s="237"/>
      <c r="AB195" s="342"/>
      <c r="AC195" s="359">
        <f>SUM(AD195:AH198)</f>
        <v>0</v>
      </c>
      <c r="AD195" s="63">
        <f aca="true" t="shared" si="55" ref="AD195:AD210">SUM(D195:H195)</f>
        <v>0</v>
      </c>
      <c r="AE195" s="63">
        <f aca="true" t="shared" si="56" ref="AE195:AE210">SUM(I195:M195)</f>
        <v>0</v>
      </c>
      <c r="AF195" s="63">
        <f aca="true" t="shared" si="57" ref="AF195:AF210">SUM(N195:R195)</f>
        <v>0</v>
      </c>
      <c r="AG195" s="63">
        <f aca="true" t="shared" si="58" ref="AG195:AG210">SUM(S195:W195)</f>
        <v>0</v>
      </c>
      <c r="AH195" s="63">
        <f aca="true" t="shared" si="59" ref="AH195:AH210">SUM(X195:AB195)</f>
        <v>0</v>
      </c>
      <c r="AI195" s="315"/>
      <c r="AJ195" s="63"/>
      <c r="AK195" s="63"/>
      <c r="AL195" s="63"/>
      <c r="AM195" s="63"/>
      <c r="AN195" s="63"/>
      <c r="AO195" s="63"/>
    </row>
    <row r="196" spans="1:41" ht="11.25" customHeight="1">
      <c r="A196" s="390"/>
      <c r="B196" s="393"/>
      <c r="C196" s="245" t="s">
        <v>1</v>
      </c>
      <c r="D196" s="246"/>
      <c r="E196" s="247"/>
      <c r="F196" s="247"/>
      <c r="G196" s="247"/>
      <c r="H196" s="343"/>
      <c r="I196" s="344"/>
      <c r="J196" s="345"/>
      <c r="K196" s="247"/>
      <c r="L196" s="247"/>
      <c r="M196" s="343"/>
      <c r="N196" s="246"/>
      <c r="O196" s="247"/>
      <c r="P196" s="247"/>
      <c r="Q196" s="247"/>
      <c r="R196" s="343"/>
      <c r="S196" s="246"/>
      <c r="T196" s="247"/>
      <c r="U196" s="247"/>
      <c r="V196" s="247"/>
      <c r="W196" s="343"/>
      <c r="X196" s="246"/>
      <c r="Y196" s="246"/>
      <c r="Z196" s="246"/>
      <c r="AA196" s="247"/>
      <c r="AB196" s="346"/>
      <c r="AC196" s="359"/>
      <c r="AD196" s="63">
        <f t="shared" si="55"/>
        <v>0</v>
      </c>
      <c r="AE196" s="63">
        <f t="shared" si="56"/>
        <v>0</v>
      </c>
      <c r="AF196" s="63">
        <f t="shared" si="57"/>
        <v>0</v>
      </c>
      <c r="AG196" s="63">
        <f t="shared" si="58"/>
        <v>0</v>
      </c>
      <c r="AH196" s="63">
        <f t="shared" si="59"/>
        <v>0</v>
      </c>
      <c r="AI196" s="315"/>
      <c r="AJ196" s="63"/>
      <c r="AK196" s="63"/>
      <c r="AL196" s="63"/>
      <c r="AM196" s="63"/>
      <c r="AN196" s="63"/>
      <c r="AO196" s="63"/>
    </row>
    <row r="197" spans="1:41" ht="11.25" customHeight="1">
      <c r="A197" s="391"/>
      <c r="B197" s="393"/>
      <c r="C197" s="245" t="s">
        <v>2</v>
      </c>
      <c r="D197" s="246"/>
      <c r="E197" s="247"/>
      <c r="F197" s="247"/>
      <c r="G197" s="247"/>
      <c r="H197" s="343"/>
      <c r="I197" s="344"/>
      <c r="J197" s="345"/>
      <c r="K197" s="247"/>
      <c r="L197" s="247"/>
      <c r="M197" s="343"/>
      <c r="N197" s="246"/>
      <c r="O197" s="247"/>
      <c r="P197" s="247"/>
      <c r="Q197" s="247"/>
      <c r="R197" s="343"/>
      <c r="S197" s="246"/>
      <c r="T197" s="247"/>
      <c r="U197" s="247"/>
      <c r="V197" s="247"/>
      <c r="W197" s="343"/>
      <c r="X197" s="246"/>
      <c r="Y197" s="246"/>
      <c r="Z197" s="246"/>
      <c r="AA197" s="247"/>
      <c r="AB197" s="346"/>
      <c r="AC197" s="359"/>
      <c r="AD197" s="63">
        <f t="shared" si="55"/>
        <v>0</v>
      </c>
      <c r="AE197" s="63">
        <f t="shared" si="56"/>
        <v>0</v>
      </c>
      <c r="AF197" s="63">
        <f t="shared" si="57"/>
        <v>0</v>
      </c>
      <c r="AG197" s="63">
        <f t="shared" si="58"/>
        <v>0</v>
      </c>
      <c r="AH197" s="63">
        <f t="shared" si="59"/>
        <v>0</v>
      </c>
      <c r="AI197" s="315"/>
      <c r="AJ197" s="63"/>
      <c r="AK197" s="63"/>
      <c r="AL197" s="63"/>
      <c r="AM197" s="63"/>
      <c r="AN197" s="63"/>
      <c r="AO197" s="63"/>
    </row>
    <row r="198" spans="1:41" ht="11.25" customHeight="1" thickBot="1">
      <c r="A198" s="395" t="str">
        <f>'Dati part'!C28</f>
        <v>NOME E COGNOME</v>
      </c>
      <c r="B198" s="394"/>
      <c r="C198" s="254" t="s">
        <v>31</v>
      </c>
      <c r="D198" s="255"/>
      <c r="E198" s="256"/>
      <c r="F198" s="256"/>
      <c r="G198" s="256"/>
      <c r="H198" s="347"/>
      <c r="I198" s="348"/>
      <c r="J198" s="349"/>
      <c r="K198" s="256"/>
      <c r="L198" s="256"/>
      <c r="M198" s="347"/>
      <c r="N198" s="255"/>
      <c r="O198" s="256"/>
      <c r="P198" s="256"/>
      <c r="Q198" s="256"/>
      <c r="R198" s="347"/>
      <c r="S198" s="255"/>
      <c r="T198" s="256"/>
      <c r="U198" s="256"/>
      <c r="V198" s="256"/>
      <c r="W198" s="347"/>
      <c r="X198" s="255"/>
      <c r="Y198" s="255"/>
      <c r="Z198" s="255"/>
      <c r="AA198" s="256"/>
      <c r="AB198" s="350"/>
      <c r="AC198" s="359"/>
      <c r="AD198" s="63">
        <f t="shared" si="55"/>
        <v>0</v>
      </c>
      <c r="AE198" s="63">
        <f t="shared" si="56"/>
        <v>0</v>
      </c>
      <c r="AF198" s="63">
        <f t="shared" si="57"/>
        <v>0</v>
      </c>
      <c r="AG198" s="63">
        <f t="shared" si="58"/>
        <v>0</v>
      </c>
      <c r="AH198" s="63">
        <f t="shared" si="59"/>
        <v>0</v>
      </c>
      <c r="AI198" s="315"/>
      <c r="AJ198" s="63"/>
      <c r="AK198" s="63"/>
      <c r="AL198" s="63"/>
      <c r="AM198" s="63"/>
      <c r="AN198" s="63"/>
      <c r="AO198" s="63"/>
    </row>
    <row r="199" spans="1:41" ht="11.25" customHeight="1">
      <c r="A199" s="396"/>
      <c r="B199" s="398" t="s">
        <v>4</v>
      </c>
      <c r="C199" s="263" t="s">
        <v>0</v>
      </c>
      <c r="D199" s="279"/>
      <c r="E199" s="264"/>
      <c r="F199" s="264"/>
      <c r="G199" s="264"/>
      <c r="H199" s="351"/>
      <c r="I199" s="352"/>
      <c r="J199" s="353"/>
      <c r="K199" s="264"/>
      <c r="L199" s="264"/>
      <c r="M199" s="351"/>
      <c r="N199" s="279"/>
      <c r="O199" s="264"/>
      <c r="P199" s="264"/>
      <c r="Q199" s="264"/>
      <c r="R199" s="351"/>
      <c r="S199" s="279"/>
      <c r="T199" s="264"/>
      <c r="U199" s="264"/>
      <c r="V199" s="264"/>
      <c r="W199" s="351"/>
      <c r="X199" s="279"/>
      <c r="Y199" s="279"/>
      <c r="Z199" s="279"/>
      <c r="AA199" s="264"/>
      <c r="AB199" s="354"/>
      <c r="AC199" s="359">
        <f>SUM(AD199:AH202)</f>
        <v>0</v>
      </c>
      <c r="AD199" s="63">
        <f t="shared" si="55"/>
        <v>0</v>
      </c>
      <c r="AE199" s="63">
        <f t="shared" si="56"/>
        <v>0</v>
      </c>
      <c r="AF199" s="63">
        <f t="shared" si="57"/>
        <v>0</v>
      </c>
      <c r="AG199" s="63">
        <f t="shared" si="58"/>
        <v>0</v>
      </c>
      <c r="AH199" s="63">
        <f t="shared" si="59"/>
        <v>0</v>
      </c>
      <c r="AI199" s="315"/>
      <c r="AJ199" s="63"/>
      <c r="AK199" s="63"/>
      <c r="AL199" s="63"/>
      <c r="AM199" s="63"/>
      <c r="AN199" s="63"/>
      <c r="AO199" s="63"/>
    </row>
    <row r="200" spans="1:41" ht="11.25" customHeight="1">
      <c r="A200" s="396"/>
      <c r="B200" s="393"/>
      <c r="C200" s="245" t="s">
        <v>1</v>
      </c>
      <c r="D200" s="246"/>
      <c r="E200" s="247"/>
      <c r="F200" s="247"/>
      <c r="G200" s="247"/>
      <c r="H200" s="343"/>
      <c r="I200" s="344"/>
      <c r="J200" s="345"/>
      <c r="K200" s="247"/>
      <c r="L200" s="247"/>
      <c r="M200" s="343"/>
      <c r="N200" s="246"/>
      <c r="O200" s="247"/>
      <c r="P200" s="247"/>
      <c r="Q200" s="247"/>
      <c r="R200" s="343"/>
      <c r="S200" s="246"/>
      <c r="T200" s="247"/>
      <c r="U200" s="247"/>
      <c r="V200" s="247"/>
      <c r="W200" s="343"/>
      <c r="X200" s="246"/>
      <c r="Y200" s="246"/>
      <c r="Z200" s="246"/>
      <c r="AA200" s="247"/>
      <c r="AB200" s="346"/>
      <c r="AC200" s="359"/>
      <c r="AD200" s="63">
        <f t="shared" si="55"/>
        <v>0</v>
      </c>
      <c r="AE200" s="63">
        <f t="shared" si="56"/>
        <v>0</v>
      </c>
      <c r="AF200" s="63">
        <f t="shared" si="57"/>
        <v>0</v>
      </c>
      <c r="AG200" s="63">
        <f t="shared" si="58"/>
        <v>0</v>
      </c>
      <c r="AH200" s="63">
        <f t="shared" si="59"/>
        <v>0</v>
      </c>
      <c r="AI200" s="315"/>
      <c r="AJ200" s="63"/>
      <c r="AK200" s="63"/>
      <c r="AL200" s="63"/>
      <c r="AM200" s="63"/>
      <c r="AN200" s="63"/>
      <c r="AO200" s="63"/>
    </row>
    <row r="201" spans="1:41" ht="11.25" customHeight="1">
      <c r="A201" s="396"/>
      <c r="B201" s="393"/>
      <c r="C201" s="245" t="s">
        <v>2</v>
      </c>
      <c r="D201" s="246"/>
      <c r="E201" s="247"/>
      <c r="F201" s="247"/>
      <c r="G201" s="247"/>
      <c r="H201" s="343"/>
      <c r="I201" s="344"/>
      <c r="J201" s="345"/>
      <c r="K201" s="247"/>
      <c r="L201" s="247"/>
      <c r="M201" s="343"/>
      <c r="N201" s="246"/>
      <c r="O201" s="247"/>
      <c r="P201" s="247"/>
      <c r="Q201" s="247"/>
      <c r="R201" s="343"/>
      <c r="S201" s="246"/>
      <c r="T201" s="247"/>
      <c r="U201" s="247"/>
      <c r="V201" s="247"/>
      <c r="W201" s="343"/>
      <c r="X201" s="246"/>
      <c r="Y201" s="246"/>
      <c r="Z201" s="246"/>
      <c r="AA201" s="247"/>
      <c r="AB201" s="346"/>
      <c r="AC201" s="359"/>
      <c r="AD201" s="63">
        <f t="shared" si="55"/>
        <v>0</v>
      </c>
      <c r="AE201" s="63">
        <f t="shared" si="56"/>
        <v>0</v>
      </c>
      <c r="AF201" s="63">
        <f t="shared" si="57"/>
        <v>0</v>
      </c>
      <c r="AG201" s="63">
        <f t="shared" si="58"/>
        <v>0</v>
      </c>
      <c r="AH201" s="63">
        <f t="shared" si="59"/>
        <v>0</v>
      </c>
      <c r="AI201" s="315"/>
      <c r="AJ201" s="63"/>
      <c r="AK201" s="63"/>
      <c r="AL201" s="63"/>
      <c r="AM201" s="63"/>
      <c r="AN201" s="63"/>
      <c r="AO201" s="63"/>
    </row>
    <row r="202" spans="1:41" ht="11.25" customHeight="1" thickBot="1">
      <c r="A202" s="396"/>
      <c r="B202" s="399"/>
      <c r="C202" s="271" t="s">
        <v>31</v>
      </c>
      <c r="D202" s="303"/>
      <c r="E202" s="272"/>
      <c r="F202" s="272"/>
      <c r="G202" s="272"/>
      <c r="H202" s="355"/>
      <c r="I202" s="356"/>
      <c r="J202" s="357"/>
      <c r="K202" s="272"/>
      <c r="L202" s="272"/>
      <c r="M202" s="355"/>
      <c r="N202" s="303"/>
      <c r="O202" s="272"/>
      <c r="P202" s="272"/>
      <c r="Q202" s="272"/>
      <c r="R202" s="355"/>
      <c r="S202" s="303"/>
      <c r="T202" s="272"/>
      <c r="U202" s="272"/>
      <c r="V202" s="272"/>
      <c r="W202" s="355"/>
      <c r="X202" s="303"/>
      <c r="Y202" s="303"/>
      <c r="Z202" s="303"/>
      <c r="AA202" s="272"/>
      <c r="AB202" s="358"/>
      <c r="AC202" s="359"/>
      <c r="AD202" s="63">
        <f t="shared" si="55"/>
        <v>0</v>
      </c>
      <c r="AE202" s="63">
        <f t="shared" si="56"/>
        <v>0</v>
      </c>
      <c r="AF202" s="63">
        <f t="shared" si="57"/>
        <v>0</v>
      </c>
      <c r="AG202" s="63">
        <f t="shared" si="58"/>
        <v>0</v>
      </c>
      <c r="AH202" s="63">
        <f t="shared" si="59"/>
        <v>0</v>
      </c>
      <c r="AI202" s="315"/>
      <c r="AJ202" s="63"/>
      <c r="AK202" s="63"/>
      <c r="AL202" s="63"/>
      <c r="AM202" s="63"/>
      <c r="AN202" s="63"/>
      <c r="AO202" s="63"/>
    </row>
    <row r="203" spans="1:41" ht="11.25" customHeight="1">
      <c r="A203" s="396"/>
      <c r="B203" s="392" t="s">
        <v>5</v>
      </c>
      <c r="C203" s="235" t="s">
        <v>0</v>
      </c>
      <c r="D203" s="236"/>
      <c r="E203" s="237"/>
      <c r="F203" s="237"/>
      <c r="G203" s="237"/>
      <c r="H203" s="339"/>
      <c r="I203" s="340"/>
      <c r="J203" s="341"/>
      <c r="K203" s="237"/>
      <c r="L203" s="237"/>
      <c r="M203" s="339"/>
      <c r="N203" s="236"/>
      <c r="O203" s="237"/>
      <c r="P203" s="237"/>
      <c r="Q203" s="237"/>
      <c r="R203" s="339"/>
      <c r="S203" s="236"/>
      <c r="T203" s="237"/>
      <c r="U203" s="237"/>
      <c r="V203" s="237"/>
      <c r="W203" s="339"/>
      <c r="X203" s="236"/>
      <c r="Y203" s="236"/>
      <c r="Z203" s="236"/>
      <c r="AA203" s="237"/>
      <c r="AB203" s="342"/>
      <c r="AC203" s="359">
        <f>SUM(AD203:AH206)</f>
        <v>0</v>
      </c>
      <c r="AD203" s="63">
        <f t="shared" si="55"/>
        <v>0</v>
      </c>
      <c r="AE203" s="63">
        <f t="shared" si="56"/>
        <v>0</v>
      </c>
      <c r="AF203" s="63">
        <f t="shared" si="57"/>
        <v>0</v>
      </c>
      <c r="AG203" s="63">
        <f t="shared" si="58"/>
        <v>0</v>
      </c>
      <c r="AH203" s="63">
        <f t="shared" si="59"/>
        <v>0</v>
      </c>
      <c r="AI203" s="315"/>
      <c r="AJ203" s="63"/>
      <c r="AK203" s="63"/>
      <c r="AL203" s="63"/>
      <c r="AM203" s="63"/>
      <c r="AN203" s="63"/>
      <c r="AO203" s="63"/>
    </row>
    <row r="204" spans="1:41" ht="11.25" customHeight="1">
      <c r="A204" s="396"/>
      <c r="B204" s="393"/>
      <c r="C204" s="245" t="s">
        <v>1</v>
      </c>
      <c r="D204" s="246"/>
      <c r="E204" s="247"/>
      <c r="F204" s="247"/>
      <c r="G204" s="247"/>
      <c r="H204" s="343"/>
      <c r="I204" s="344"/>
      <c r="J204" s="345"/>
      <c r="K204" s="247"/>
      <c r="L204" s="247"/>
      <c r="M204" s="343"/>
      <c r="N204" s="246"/>
      <c r="O204" s="247"/>
      <c r="P204" s="247"/>
      <c r="Q204" s="247"/>
      <c r="R204" s="343"/>
      <c r="S204" s="246"/>
      <c r="T204" s="247"/>
      <c r="U204" s="247"/>
      <c r="V204" s="247"/>
      <c r="W204" s="343"/>
      <c r="X204" s="246"/>
      <c r="Y204" s="246"/>
      <c r="Z204" s="246"/>
      <c r="AA204" s="247"/>
      <c r="AB204" s="346"/>
      <c r="AC204" s="359"/>
      <c r="AD204" s="63">
        <f t="shared" si="55"/>
        <v>0</v>
      </c>
      <c r="AE204" s="63">
        <f t="shared" si="56"/>
        <v>0</v>
      </c>
      <c r="AF204" s="63">
        <f t="shared" si="57"/>
        <v>0</v>
      </c>
      <c r="AG204" s="63">
        <f t="shared" si="58"/>
        <v>0</v>
      </c>
      <c r="AH204" s="63">
        <f t="shared" si="59"/>
        <v>0</v>
      </c>
      <c r="AI204" s="315"/>
      <c r="AJ204" s="63"/>
      <c r="AK204" s="63"/>
      <c r="AL204" s="63"/>
      <c r="AM204" s="63"/>
      <c r="AN204" s="63"/>
      <c r="AO204" s="63"/>
    </row>
    <row r="205" spans="1:41" ht="11.25" customHeight="1">
      <c r="A205" s="396"/>
      <c r="B205" s="393"/>
      <c r="C205" s="245" t="s">
        <v>2</v>
      </c>
      <c r="D205" s="246"/>
      <c r="E205" s="247"/>
      <c r="F205" s="247"/>
      <c r="G205" s="247"/>
      <c r="H205" s="343"/>
      <c r="I205" s="344"/>
      <c r="J205" s="345"/>
      <c r="K205" s="247"/>
      <c r="L205" s="247"/>
      <c r="M205" s="343"/>
      <c r="N205" s="246"/>
      <c r="O205" s="247"/>
      <c r="P205" s="247"/>
      <c r="Q205" s="247"/>
      <c r="R205" s="343"/>
      <c r="S205" s="246"/>
      <c r="T205" s="247"/>
      <c r="U205" s="247"/>
      <c r="V205" s="247"/>
      <c r="W205" s="343"/>
      <c r="X205" s="246"/>
      <c r="Y205" s="246"/>
      <c r="Z205" s="246"/>
      <c r="AA205" s="247"/>
      <c r="AB205" s="346"/>
      <c r="AC205" s="359"/>
      <c r="AD205" s="63">
        <f t="shared" si="55"/>
        <v>0</v>
      </c>
      <c r="AE205" s="63">
        <f t="shared" si="56"/>
        <v>0</v>
      </c>
      <c r="AF205" s="63">
        <f t="shared" si="57"/>
        <v>0</v>
      </c>
      <c r="AG205" s="63">
        <f t="shared" si="58"/>
        <v>0</v>
      </c>
      <c r="AH205" s="63">
        <f t="shared" si="59"/>
        <v>0</v>
      </c>
      <c r="AI205" s="315"/>
      <c r="AJ205" s="63"/>
      <c r="AK205" s="63"/>
      <c r="AL205" s="63"/>
      <c r="AM205" s="63"/>
      <c r="AN205" s="63"/>
      <c r="AO205" s="63"/>
    </row>
    <row r="206" spans="1:41" ht="11.25" customHeight="1" thickBot="1">
      <c r="A206" s="396"/>
      <c r="B206" s="394"/>
      <c r="C206" s="254" t="s">
        <v>31</v>
      </c>
      <c r="D206" s="255"/>
      <c r="E206" s="256"/>
      <c r="F206" s="256"/>
      <c r="G206" s="256"/>
      <c r="H206" s="347"/>
      <c r="I206" s="348"/>
      <c r="J206" s="349"/>
      <c r="K206" s="256"/>
      <c r="L206" s="256"/>
      <c r="M206" s="347"/>
      <c r="N206" s="255"/>
      <c r="O206" s="256"/>
      <c r="P206" s="256"/>
      <c r="Q206" s="256"/>
      <c r="R206" s="347"/>
      <c r="S206" s="255"/>
      <c r="T206" s="256"/>
      <c r="U206" s="256"/>
      <c r="V206" s="256"/>
      <c r="W206" s="347"/>
      <c r="X206" s="255"/>
      <c r="Y206" s="255"/>
      <c r="Z206" s="255"/>
      <c r="AA206" s="256"/>
      <c r="AB206" s="350"/>
      <c r="AC206" s="359"/>
      <c r="AD206" s="63">
        <f t="shared" si="55"/>
        <v>0</v>
      </c>
      <c r="AE206" s="63">
        <f t="shared" si="56"/>
        <v>0</v>
      </c>
      <c r="AF206" s="63">
        <f t="shared" si="57"/>
        <v>0</v>
      </c>
      <c r="AG206" s="63">
        <f t="shared" si="58"/>
        <v>0</v>
      </c>
      <c r="AH206" s="63">
        <f t="shared" si="59"/>
        <v>0</v>
      </c>
      <c r="AI206" s="315"/>
      <c r="AJ206" s="63"/>
      <c r="AK206" s="63"/>
      <c r="AL206" s="63"/>
      <c r="AM206" s="63"/>
      <c r="AN206" s="63"/>
      <c r="AO206" s="63"/>
    </row>
    <row r="207" spans="1:41" ht="11.25" customHeight="1">
      <c r="A207" s="396"/>
      <c r="B207" s="398" t="s">
        <v>22</v>
      </c>
      <c r="C207" s="263" t="s">
        <v>0</v>
      </c>
      <c r="D207" s="279"/>
      <c r="E207" s="264"/>
      <c r="F207" s="264"/>
      <c r="G207" s="264"/>
      <c r="H207" s="351"/>
      <c r="I207" s="352"/>
      <c r="J207" s="353"/>
      <c r="K207" s="264"/>
      <c r="L207" s="264"/>
      <c r="M207" s="351"/>
      <c r="N207" s="279"/>
      <c r="O207" s="264"/>
      <c r="P207" s="264"/>
      <c r="Q207" s="264"/>
      <c r="R207" s="351"/>
      <c r="S207" s="279"/>
      <c r="T207" s="264"/>
      <c r="U207" s="264"/>
      <c r="V207" s="264"/>
      <c r="W207" s="351"/>
      <c r="X207" s="279"/>
      <c r="Y207" s="279"/>
      <c r="Z207" s="279"/>
      <c r="AA207" s="264"/>
      <c r="AB207" s="354"/>
      <c r="AC207" s="359">
        <f>SUM(AD207:AH210)</f>
        <v>0</v>
      </c>
      <c r="AD207" s="63">
        <f t="shared" si="55"/>
        <v>0</v>
      </c>
      <c r="AE207" s="63">
        <f t="shared" si="56"/>
        <v>0</v>
      </c>
      <c r="AF207" s="63">
        <f t="shared" si="57"/>
        <v>0</v>
      </c>
      <c r="AG207" s="63">
        <f t="shared" si="58"/>
        <v>0</v>
      </c>
      <c r="AH207" s="63">
        <f t="shared" si="59"/>
        <v>0</v>
      </c>
      <c r="AI207" s="315"/>
      <c r="AJ207" s="63"/>
      <c r="AK207" s="63"/>
      <c r="AL207" s="63"/>
      <c r="AM207" s="63"/>
      <c r="AN207" s="63"/>
      <c r="AO207" s="63"/>
    </row>
    <row r="208" spans="1:41" ht="11.25" customHeight="1">
      <c r="A208" s="396"/>
      <c r="B208" s="393"/>
      <c r="C208" s="245" t="s">
        <v>1</v>
      </c>
      <c r="D208" s="246"/>
      <c r="E208" s="247"/>
      <c r="F208" s="247"/>
      <c r="G208" s="247"/>
      <c r="H208" s="343"/>
      <c r="I208" s="344"/>
      <c r="J208" s="345"/>
      <c r="K208" s="247"/>
      <c r="L208" s="247"/>
      <c r="M208" s="343"/>
      <c r="N208" s="246"/>
      <c r="O208" s="247"/>
      <c r="P208" s="247"/>
      <c r="Q208" s="247"/>
      <c r="R208" s="343"/>
      <c r="S208" s="246"/>
      <c r="T208" s="247"/>
      <c r="U208" s="247"/>
      <c r="V208" s="247"/>
      <c r="W208" s="343"/>
      <c r="X208" s="246"/>
      <c r="Y208" s="246"/>
      <c r="Z208" s="246"/>
      <c r="AA208" s="247"/>
      <c r="AB208" s="346"/>
      <c r="AC208" s="359"/>
      <c r="AD208" s="63">
        <f t="shared" si="55"/>
        <v>0</v>
      </c>
      <c r="AE208" s="63">
        <f t="shared" si="56"/>
        <v>0</v>
      </c>
      <c r="AF208" s="63">
        <f t="shared" si="57"/>
        <v>0</v>
      </c>
      <c r="AG208" s="63">
        <f t="shared" si="58"/>
        <v>0</v>
      </c>
      <c r="AH208" s="63">
        <f t="shared" si="59"/>
        <v>0</v>
      </c>
      <c r="AI208" s="315"/>
      <c r="AJ208" s="63"/>
      <c r="AK208" s="63"/>
      <c r="AL208" s="63"/>
      <c r="AM208" s="63"/>
      <c r="AN208" s="63"/>
      <c r="AO208" s="63"/>
    </row>
    <row r="209" spans="1:41" ht="11.25" customHeight="1">
      <c r="A209" s="396"/>
      <c r="B209" s="393"/>
      <c r="C209" s="245" t="s">
        <v>2</v>
      </c>
      <c r="D209" s="246"/>
      <c r="E209" s="247"/>
      <c r="F209" s="247"/>
      <c r="G209" s="247"/>
      <c r="H209" s="343"/>
      <c r="I209" s="344"/>
      <c r="J209" s="345"/>
      <c r="K209" s="247"/>
      <c r="L209" s="247"/>
      <c r="M209" s="343"/>
      <c r="N209" s="246"/>
      <c r="O209" s="247"/>
      <c r="P209" s="247"/>
      <c r="Q209" s="247"/>
      <c r="R209" s="343"/>
      <c r="S209" s="246"/>
      <c r="T209" s="247"/>
      <c r="U209" s="247"/>
      <c r="V209" s="247"/>
      <c r="W209" s="343"/>
      <c r="X209" s="246"/>
      <c r="Y209" s="246"/>
      <c r="Z209" s="246"/>
      <c r="AA209" s="247"/>
      <c r="AB209" s="346"/>
      <c r="AC209" s="359"/>
      <c r="AD209" s="63">
        <f t="shared" si="55"/>
        <v>0</v>
      </c>
      <c r="AE209" s="63">
        <f t="shared" si="56"/>
        <v>0</v>
      </c>
      <c r="AF209" s="63">
        <f t="shared" si="57"/>
        <v>0</v>
      </c>
      <c r="AG209" s="63">
        <f t="shared" si="58"/>
        <v>0</v>
      </c>
      <c r="AH209" s="63">
        <f t="shared" si="59"/>
        <v>0</v>
      </c>
      <c r="AI209" s="315"/>
      <c r="AJ209" s="63"/>
      <c r="AK209" s="63"/>
      <c r="AL209" s="63"/>
      <c r="AM209" s="63"/>
      <c r="AN209" s="63"/>
      <c r="AO209" s="63"/>
    </row>
    <row r="210" spans="1:41" ht="11.25" customHeight="1" thickBot="1">
      <c r="A210" s="397"/>
      <c r="B210" s="394"/>
      <c r="C210" s="254" t="s">
        <v>31</v>
      </c>
      <c r="D210" s="255"/>
      <c r="E210" s="256"/>
      <c r="F210" s="256"/>
      <c r="G210" s="256"/>
      <c r="H210" s="347"/>
      <c r="I210" s="348"/>
      <c r="J210" s="349"/>
      <c r="K210" s="256"/>
      <c r="L210" s="256"/>
      <c r="M210" s="347"/>
      <c r="N210" s="255"/>
      <c r="O210" s="256"/>
      <c r="P210" s="256"/>
      <c r="Q210" s="256"/>
      <c r="R210" s="347"/>
      <c r="S210" s="255"/>
      <c r="T210" s="256"/>
      <c r="U210" s="256"/>
      <c r="V210" s="256"/>
      <c r="W210" s="347"/>
      <c r="X210" s="255"/>
      <c r="Y210" s="255"/>
      <c r="Z210" s="255"/>
      <c r="AA210" s="256"/>
      <c r="AB210" s="350"/>
      <c r="AC210" s="359"/>
      <c r="AD210" s="63">
        <f t="shared" si="55"/>
        <v>0</v>
      </c>
      <c r="AE210" s="63">
        <f t="shared" si="56"/>
        <v>0</v>
      </c>
      <c r="AF210" s="63">
        <f t="shared" si="57"/>
        <v>0</v>
      </c>
      <c r="AG210" s="63">
        <f t="shared" si="58"/>
        <v>0</v>
      </c>
      <c r="AH210" s="63">
        <f t="shared" si="59"/>
        <v>0</v>
      </c>
      <c r="AI210" s="315"/>
      <c r="AJ210" s="63"/>
      <c r="AK210" s="63"/>
      <c r="AL210" s="63"/>
      <c r="AM210" s="63"/>
      <c r="AN210" s="63"/>
      <c r="AO210" s="63"/>
    </row>
    <row r="211" spans="1:41" ht="11.25" customHeight="1">
      <c r="A211" s="304"/>
      <c r="B211" s="407" t="s">
        <v>110</v>
      </c>
      <c r="C211" s="263" t="s">
        <v>0</v>
      </c>
      <c r="D211" s="281"/>
      <c r="E211" s="282"/>
      <c r="F211" s="282"/>
      <c r="G211" s="282"/>
      <c r="H211" s="283"/>
      <c r="I211" s="284"/>
      <c r="J211" s="285"/>
      <c r="K211" s="285"/>
      <c r="L211" s="285"/>
      <c r="M211" s="286"/>
      <c r="N211" s="287"/>
      <c r="O211" s="285"/>
      <c r="P211" s="285"/>
      <c r="Q211" s="285"/>
      <c r="R211" s="283"/>
      <c r="S211" s="284"/>
      <c r="T211" s="285"/>
      <c r="U211" s="285"/>
      <c r="V211" s="285"/>
      <c r="W211" s="286"/>
      <c r="X211" s="287"/>
      <c r="Y211" s="285"/>
      <c r="Z211" s="285"/>
      <c r="AA211" s="285"/>
      <c r="AB211" s="288"/>
      <c r="AC211" s="359">
        <f>AC199+AC207</f>
        <v>0</v>
      </c>
      <c r="AD211" s="63">
        <f>SUM(D211:H211)</f>
        <v>0</v>
      </c>
      <c r="AE211" s="63">
        <f>SUM(I211:M211)</f>
        <v>0</v>
      </c>
      <c r="AF211" s="63">
        <f>SUM(N211:R211)</f>
        <v>0</v>
      </c>
      <c r="AG211" s="63">
        <f>SUM(S211:W211)</f>
        <v>0</v>
      </c>
      <c r="AH211" s="63">
        <f>SUM(X211:AB211)</f>
        <v>0</v>
      </c>
      <c r="AI211" s="315"/>
      <c r="AJ211" s="63"/>
      <c r="AK211" s="63"/>
      <c r="AL211" s="63"/>
      <c r="AM211" s="63"/>
      <c r="AN211" s="63"/>
      <c r="AO211" s="63"/>
    </row>
    <row r="212" spans="1:41" ht="11.25" customHeight="1" thickBot="1">
      <c r="A212" s="289"/>
      <c r="B212" s="408"/>
      <c r="C212" s="254" t="s">
        <v>31</v>
      </c>
      <c r="D212" s="290"/>
      <c r="E212" s="291"/>
      <c r="F212" s="291"/>
      <c r="G212" s="291"/>
      <c r="H212" s="292"/>
      <c r="I212" s="293"/>
      <c r="J212" s="294"/>
      <c r="K212" s="294"/>
      <c r="L212" s="294"/>
      <c r="M212" s="295"/>
      <c r="N212" s="296"/>
      <c r="O212" s="294"/>
      <c r="P212" s="294"/>
      <c r="Q212" s="294"/>
      <c r="R212" s="292"/>
      <c r="S212" s="293"/>
      <c r="T212" s="294"/>
      <c r="U212" s="294"/>
      <c r="V212" s="294"/>
      <c r="W212" s="295"/>
      <c r="X212" s="296"/>
      <c r="Y212" s="294"/>
      <c r="Z212" s="294"/>
      <c r="AA212" s="294"/>
      <c r="AB212" s="297"/>
      <c r="AC212" s="359">
        <f>AC195+AC199+AC203+AC207</f>
        <v>0</v>
      </c>
      <c r="AD212" s="63">
        <f>SUM(D212:H212)</f>
        <v>0</v>
      </c>
      <c r="AE212" s="63">
        <f>SUM(I212:M212)</f>
        <v>0</v>
      </c>
      <c r="AF212" s="63">
        <f>SUM(N212:R212)</f>
        <v>0</v>
      </c>
      <c r="AG212" s="63">
        <f>SUM(S212:W212)</f>
        <v>0</v>
      </c>
      <c r="AH212" s="63">
        <f>SUM(X212:AB212)</f>
        <v>0</v>
      </c>
      <c r="AI212" s="315"/>
      <c r="AJ212" s="63"/>
      <c r="AK212" s="63"/>
      <c r="AL212" s="63"/>
      <c r="AM212" s="63"/>
      <c r="AN212" s="63"/>
      <c r="AO212" s="63"/>
    </row>
    <row r="213" spans="1:41" ht="11.25" customHeight="1" thickBot="1">
      <c r="A213" s="233"/>
      <c r="B213" s="233"/>
      <c r="C213" s="234"/>
      <c r="D213" s="300"/>
      <c r="E213" s="300"/>
      <c r="F213" s="300"/>
      <c r="G213" s="300"/>
      <c r="H213" s="300"/>
      <c r="I213" s="300"/>
      <c r="J213" s="300"/>
      <c r="K213" s="300"/>
      <c r="L213" s="300"/>
      <c r="M213" s="300"/>
      <c r="N213" s="300"/>
      <c r="O213" s="300"/>
      <c r="P213" s="300"/>
      <c r="Q213" s="300"/>
      <c r="R213" s="300"/>
      <c r="S213" s="300"/>
      <c r="T213" s="300"/>
      <c r="U213" s="300"/>
      <c r="V213" s="300"/>
      <c r="W213" s="300"/>
      <c r="X213" s="233"/>
      <c r="Y213" s="233"/>
      <c r="Z213" s="233"/>
      <c r="AA213" s="233"/>
      <c r="AB213" s="233"/>
      <c r="AC213" s="359"/>
      <c r="AD213" s="5" t="s">
        <v>50</v>
      </c>
      <c r="AE213" s="5" t="s">
        <v>51</v>
      </c>
      <c r="AF213" s="5" t="s">
        <v>52</v>
      </c>
      <c r="AG213" s="5" t="s">
        <v>53</v>
      </c>
      <c r="AH213" s="5" t="s">
        <v>54</v>
      </c>
      <c r="AI213" s="315"/>
      <c r="AJ213" s="63"/>
      <c r="AK213" s="63"/>
      <c r="AL213" s="63"/>
      <c r="AM213" s="63"/>
      <c r="AN213" s="63"/>
      <c r="AO213" s="63"/>
    </row>
    <row r="214" spans="1:41" ht="11.25" customHeight="1">
      <c r="A214" s="389">
        <f>'Dati part'!B29</f>
        <v>0</v>
      </c>
      <c r="B214" s="392" t="s">
        <v>3</v>
      </c>
      <c r="C214" s="235" t="s">
        <v>0</v>
      </c>
      <c r="D214" s="236"/>
      <c r="E214" s="237"/>
      <c r="F214" s="237"/>
      <c r="G214" s="237"/>
      <c r="H214" s="339"/>
      <c r="I214" s="340"/>
      <c r="J214" s="341"/>
      <c r="K214" s="237"/>
      <c r="L214" s="237"/>
      <c r="M214" s="339"/>
      <c r="N214" s="236"/>
      <c r="O214" s="237"/>
      <c r="P214" s="237"/>
      <c r="Q214" s="237"/>
      <c r="R214" s="339"/>
      <c r="S214" s="236"/>
      <c r="T214" s="237"/>
      <c r="U214" s="237"/>
      <c r="V214" s="237"/>
      <c r="W214" s="339"/>
      <c r="X214" s="236"/>
      <c r="Y214" s="236"/>
      <c r="Z214" s="236"/>
      <c r="AA214" s="237"/>
      <c r="AB214" s="342"/>
      <c r="AC214" s="359">
        <f>SUM(AD214:AH217)</f>
        <v>0</v>
      </c>
      <c r="AD214" s="63">
        <f aca="true" t="shared" si="60" ref="AD214:AD219">SUM(D214:H214)</f>
        <v>0</v>
      </c>
      <c r="AE214" s="63">
        <f aca="true" t="shared" si="61" ref="AE214:AE219">SUM(I214:M214)</f>
        <v>0</v>
      </c>
      <c r="AF214" s="63">
        <f aca="true" t="shared" si="62" ref="AF214:AF219">SUM(N214:R214)</f>
        <v>0</v>
      </c>
      <c r="AG214" s="63">
        <f aca="true" t="shared" si="63" ref="AG214:AG219">SUM(S214:W214)</f>
        <v>0</v>
      </c>
      <c r="AH214" s="63">
        <f aca="true" t="shared" si="64" ref="AH214:AH219">SUM(X214:AB214)</f>
        <v>0</v>
      </c>
      <c r="AI214" s="315"/>
      <c r="AJ214" s="63"/>
      <c r="AK214" s="63"/>
      <c r="AL214" s="63"/>
      <c r="AM214" s="63"/>
      <c r="AN214" s="63"/>
      <c r="AO214" s="63"/>
    </row>
    <row r="215" spans="1:41" ht="11.25" customHeight="1">
      <c r="A215" s="390"/>
      <c r="B215" s="393"/>
      <c r="C215" s="245" t="s">
        <v>1</v>
      </c>
      <c r="D215" s="246"/>
      <c r="E215" s="247"/>
      <c r="F215" s="247"/>
      <c r="G215" s="247"/>
      <c r="H215" s="343"/>
      <c r="I215" s="344"/>
      <c r="J215" s="345"/>
      <c r="K215" s="247"/>
      <c r="L215" s="247"/>
      <c r="M215" s="343"/>
      <c r="N215" s="246"/>
      <c r="O215" s="247"/>
      <c r="P215" s="247"/>
      <c r="Q215" s="247"/>
      <c r="R215" s="343"/>
      <c r="S215" s="246"/>
      <c r="T215" s="247"/>
      <c r="U215" s="247"/>
      <c r="V215" s="247"/>
      <c r="W215" s="343"/>
      <c r="X215" s="246"/>
      <c r="Y215" s="246"/>
      <c r="Z215" s="246"/>
      <c r="AA215" s="247"/>
      <c r="AB215" s="346"/>
      <c r="AC215" s="359"/>
      <c r="AD215" s="63">
        <f t="shared" si="60"/>
        <v>0</v>
      </c>
      <c r="AE215" s="63">
        <f t="shared" si="61"/>
        <v>0</v>
      </c>
      <c r="AF215" s="63">
        <f t="shared" si="62"/>
        <v>0</v>
      </c>
      <c r="AG215" s="63">
        <f t="shared" si="63"/>
        <v>0</v>
      </c>
      <c r="AH215" s="63">
        <f t="shared" si="64"/>
        <v>0</v>
      </c>
      <c r="AI215" s="315"/>
      <c r="AJ215" s="63"/>
      <c r="AK215" s="63"/>
      <c r="AL215" s="63"/>
      <c r="AM215" s="63"/>
      <c r="AN215" s="63"/>
      <c r="AO215" s="63"/>
    </row>
    <row r="216" spans="1:41" ht="11.25" customHeight="1">
      <c r="A216" s="391"/>
      <c r="B216" s="393"/>
      <c r="C216" s="245" t="s">
        <v>2</v>
      </c>
      <c r="D216" s="246"/>
      <c r="E216" s="247"/>
      <c r="F216" s="247"/>
      <c r="G216" s="247"/>
      <c r="H216" s="343"/>
      <c r="I216" s="344"/>
      <c r="J216" s="345"/>
      <c r="K216" s="247"/>
      <c r="L216" s="247"/>
      <c r="M216" s="343"/>
      <c r="N216" s="246"/>
      <c r="O216" s="247"/>
      <c r="P216" s="247"/>
      <c r="Q216" s="247"/>
      <c r="R216" s="343"/>
      <c r="S216" s="246"/>
      <c r="T216" s="247"/>
      <c r="U216" s="247"/>
      <c r="V216" s="247"/>
      <c r="W216" s="343"/>
      <c r="X216" s="246"/>
      <c r="Y216" s="246"/>
      <c r="Z216" s="246"/>
      <c r="AA216" s="247"/>
      <c r="AB216" s="346"/>
      <c r="AC216" s="359"/>
      <c r="AD216" s="63">
        <f t="shared" si="60"/>
        <v>0</v>
      </c>
      <c r="AE216" s="63">
        <f t="shared" si="61"/>
        <v>0</v>
      </c>
      <c r="AF216" s="63">
        <f t="shared" si="62"/>
        <v>0</v>
      </c>
      <c r="AG216" s="63">
        <f t="shared" si="63"/>
        <v>0</v>
      </c>
      <c r="AH216" s="63">
        <f t="shared" si="64"/>
        <v>0</v>
      </c>
      <c r="AI216" s="315"/>
      <c r="AJ216" s="63"/>
      <c r="AK216" s="63"/>
      <c r="AL216" s="63"/>
      <c r="AM216" s="63"/>
      <c r="AN216" s="63"/>
      <c r="AO216" s="63"/>
    </row>
    <row r="217" spans="1:41" ht="11.25" customHeight="1" thickBot="1">
      <c r="A217" s="395" t="str">
        <f>'Dati part'!C29</f>
        <v>NOME E COGNOME</v>
      </c>
      <c r="B217" s="394"/>
      <c r="C217" s="254" t="s">
        <v>31</v>
      </c>
      <c r="D217" s="255"/>
      <c r="E217" s="256"/>
      <c r="F217" s="256"/>
      <c r="G217" s="256"/>
      <c r="H217" s="347"/>
      <c r="I217" s="348"/>
      <c r="J217" s="349"/>
      <c r="K217" s="256"/>
      <c r="L217" s="256"/>
      <c r="M217" s="347"/>
      <c r="N217" s="255"/>
      <c r="O217" s="256"/>
      <c r="P217" s="256"/>
      <c r="Q217" s="256"/>
      <c r="R217" s="347"/>
      <c r="S217" s="255"/>
      <c r="T217" s="256"/>
      <c r="U217" s="256"/>
      <c r="V217" s="256"/>
      <c r="W217" s="347"/>
      <c r="X217" s="255"/>
      <c r="Y217" s="255"/>
      <c r="Z217" s="255"/>
      <c r="AA217" s="256"/>
      <c r="AB217" s="350"/>
      <c r="AC217" s="359"/>
      <c r="AD217" s="63">
        <f t="shared" si="60"/>
        <v>0</v>
      </c>
      <c r="AE217" s="63">
        <f t="shared" si="61"/>
        <v>0</v>
      </c>
      <c r="AF217" s="63">
        <f t="shared" si="62"/>
        <v>0</v>
      </c>
      <c r="AG217" s="63">
        <f t="shared" si="63"/>
        <v>0</v>
      </c>
      <c r="AH217" s="63">
        <f t="shared" si="64"/>
        <v>0</v>
      </c>
      <c r="AI217" s="315"/>
      <c r="AJ217" s="63"/>
      <c r="AK217" s="63"/>
      <c r="AL217" s="63"/>
      <c r="AM217" s="63"/>
      <c r="AN217" s="63"/>
      <c r="AO217" s="63"/>
    </row>
    <row r="218" spans="1:41" ht="11.25" customHeight="1">
      <c r="A218" s="396"/>
      <c r="B218" s="398" t="s">
        <v>4</v>
      </c>
      <c r="C218" s="263" t="s">
        <v>0</v>
      </c>
      <c r="D218" s="279"/>
      <c r="E218" s="264"/>
      <c r="F218" s="264"/>
      <c r="G218" s="264"/>
      <c r="H218" s="351"/>
      <c r="I218" s="352"/>
      <c r="J218" s="353"/>
      <c r="K218" s="264"/>
      <c r="L218" s="264"/>
      <c r="M218" s="351"/>
      <c r="N218" s="279"/>
      <c r="O218" s="264"/>
      <c r="P218" s="264"/>
      <c r="Q218" s="264"/>
      <c r="R218" s="351"/>
      <c r="S218" s="279"/>
      <c r="T218" s="264"/>
      <c r="U218" s="264"/>
      <c r="V218" s="264"/>
      <c r="W218" s="351"/>
      <c r="X218" s="279"/>
      <c r="Y218" s="279"/>
      <c r="Z218" s="279"/>
      <c r="AA218" s="264"/>
      <c r="AB218" s="354"/>
      <c r="AC218" s="359">
        <f>SUM(AD218:AH221)</f>
        <v>0</v>
      </c>
      <c r="AD218" s="63">
        <f t="shared" si="60"/>
        <v>0</v>
      </c>
      <c r="AE218" s="63">
        <f t="shared" si="61"/>
        <v>0</v>
      </c>
      <c r="AF218" s="63">
        <f t="shared" si="62"/>
        <v>0</v>
      </c>
      <c r="AG218" s="63">
        <f t="shared" si="63"/>
        <v>0</v>
      </c>
      <c r="AH218" s="63">
        <f t="shared" si="64"/>
        <v>0</v>
      </c>
      <c r="AI218" s="315"/>
      <c r="AJ218" s="63"/>
      <c r="AK218" s="63"/>
      <c r="AL218" s="63"/>
      <c r="AM218" s="63"/>
      <c r="AN218" s="63"/>
      <c r="AO218" s="63"/>
    </row>
    <row r="219" spans="1:41" ht="11.25" customHeight="1">
      <c r="A219" s="396"/>
      <c r="B219" s="393"/>
      <c r="C219" s="245" t="s">
        <v>1</v>
      </c>
      <c r="D219" s="246"/>
      <c r="E219" s="247"/>
      <c r="F219" s="247"/>
      <c r="G219" s="247"/>
      <c r="H219" s="343"/>
      <c r="I219" s="344"/>
      <c r="J219" s="345"/>
      <c r="K219" s="247"/>
      <c r="L219" s="247"/>
      <c r="M219" s="343"/>
      <c r="N219" s="246"/>
      <c r="O219" s="247"/>
      <c r="P219" s="247"/>
      <c r="Q219" s="247"/>
      <c r="R219" s="343"/>
      <c r="S219" s="246"/>
      <c r="T219" s="247"/>
      <c r="U219" s="247"/>
      <c r="V219" s="247"/>
      <c r="W219" s="343"/>
      <c r="X219" s="246"/>
      <c r="Y219" s="246"/>
      <c r="Z219" s="246"/>
      <c r="AA219" s="247"/>
      <c r="AB219" s="346"/>
      <c r="AC219" s="359"/>
      <c r="AD219" s="63">
        <f t="shared" si="60"/>
        <v>0</v>
      </c>
      <c r="AE219" s="63">
        <f t="shared" si="61"/>
        <v>0</v>
      </c>
      <c r="AF219" s="63">
        <f t="shared" si="62"/>
        <v>0</v>
      </c>
      <c r="AG219" s="63">
        <f t="shared" si="63"/>
        <v>0</v>
      </c>
      <c r="AH219" s="63">
        <f t="shared" si="64"/>
        <v>0</v>
      </c>
      <c r="AI219" s="315"/>
      <c r="AJ219" s="63"/>
      <c r="AK219" s="63"/>
      <c r="AL219" s="63"/>
      <c r="AM219" s="63"/>
      <c r="AN219" s="63"/>
      <c r="AO219" s="63"/>
    </row>
    <row r="220" spans="1:41" ht="11.25" customHeight="1">
      <c r="A220" s="396"/>
      <c r="B220" s="393"/>
      <c r="C220" s="245" t="s">
        <v>2</v>
      </c>
      <c r="D220" s="246"/>
      <c r="E220" s="247"/>
      <c r="F220" s="247"/>
      <c r="G220" s="247"/>
      <c r="H220" s="343"/>
      <c r="I220" s="344"/>
      <c r="J220" s="345"/>
      <c r="K220" s="247"/>
      <c r="L220" s="247"/>
      <c r="M220" s="343"/>
      <c r="N220" s="246"/>
      <c r="O220" s="247"/>
      <c r="P220" s="247"/>
      <c r="Q220" s="247"/>
      <c r="R220" s="343"/>
      <c r="S220" s="246"/>
      <c r="T220" s="247"/>
      <c r="U220" s="247"/>
      <c r="V220" s="247"/>
      <c r="W220" s="343"/>
      <c r="X220" s="246"/>
      <c r="Y220" s="246"/>
      <c r="Z220" s="246"/>
      <c r="AA220" s="247"/>
      <c r="AB220" s="346"/>
      <c r="AC220" s="359"/>
      <c r="AD220" s="63">
        <f aca="true" t="shared" si="65" ref="AD220:AD229">SUM(D220:H220)</f>
        <v>0</v>
      </c>
      <c r="AE220" s="63">
        <f aca="true" t="shared" si="66" ref="AE220:AE229">SUM(I220:M220)</f>
        <v>0</v>
      </c>
      <c r="AF220" s="63">
        <f aca="true" t="shared" si="67" ref="AF220:AF229">SUM(N220:R220)</f>
        <v>0</v>
      </c>
      <c r="AG220" s="63">
        <f aca="true" t="shared" si="68" ref="AG220:AG229">SUM(S220:W220)</f>
        <v>0</v>
      </c>
      <c r="AH220" s="63">
        <f aca="true" t="shared" si="69" ref="AH220:AH229">SUM(X220:AB220)</f>
        <v>0</v>
      </c>
      <c r="AI220" s="315"/>
      <c r="AJ220" s="63"/>
      <c r="AK220" s="63"/>
      <c r="AL220" s="63"/>
      <c r="AM220" s="63"/>
      <c r="AN220" s="63"/>
      <c r="AO220" s="63"/>
    </row>
    <row r="221" spans="1:41" ht="11.25" customHeight="1" thickBot="1">
      <c r="A221" s="396"/>
      <c r="B221" s="399"/>
      <c r="C221" s="271" t="s">
        <v>31</v>
      </c>
      <c r="D221" s="303"/>
      <c r="E221" s="272"/>
      <c r="F221" s="272"/>
      <c r="G221" s="272"/>
      <c r="H221" s="355"/>
      <c r="I221" s="356"/>
      <c r="J221" s="357"/>
      <c r="K221" s="272"/>
      <c r="L221" s="272"/>
      <c r="M221" s="355"/>
      <c r="N221" s="303"/>
      <c r="O221" s="272"/>
      <c r="P221" s="272"/>
      <c r="Q221" s="272"/>
      <c r="R221" s="355"/>
      <c r="S221" s="303"/>
      <c r="T221" s="272"/>
      <c r="U221" s="272"/>
      <c r="V221" s="272"/>
      <c r="W221" s="355"/>
      <c r="X221" s="303"/>
      <c r="Y221" s="303"/>
      <c r="Z221" s="303"/>
      <c r="AA221" s="272"/>
      <c r="AB221" s="358"/>
      <c r="AC221" s="359"/>
      <c r="AD221" s="63">
        <f t="shared" si="65"/>
        <v>0</v>
      </c>
      <c r="AE221" s="63">
        <f t="shared" si="66"/>
        <v>0</v>
      </c>
      <c r="AF221" s="63">
        <f t="shared" si="67"/>
        <v>0</v>
      </c>
      <c r="AG221" s="63">
        <f t="shared" si="68"/>
        <v>0</v>
      </c>
      <c r="AH221" s="63">
        <f t="shared" si="69"/>
        <v>0</v>
      </c>
      <c r="AI221" s="315"/>
      <c r="AJ221" s="63"/>
      <c r="AK221" s="63"/>
      <c r="AL221" s="63"/>
      <c r="AM221" s="63"/>
      <c r="AN221" s="63"/>
      <c r="AO221" s="63"/>
    </row>
    <row r="222" spans="1:41" ht="11.25" customHeight="1">
      <c r="A222" s="396"/>
      <c r="B222" s="392" t="s">
        <v>5</v>
      </c>
      <c r="C222" s="235" t="s">
        <v>0</v>
      </c>
      <c r="D222" s="236"/>
      <c r="E222" s="237"/>
      <c r="F222" s="237"/>
      <c r="G222" s="237"/>
      <c r="H222" s="339"/>
      <c r="I222" s="340"/>
      <c r="J222" s="341"/>
      <c r="K222" s="237"/>
      <c r="L222" s="237"/>
      <c r="M222" s="339"/>
      <c r="N222" s="236"/>
      <c r="O222" s="237"/>
      <c r="P222" s="237"/>
      <c r="Q222" s="237"/>
      <c r="R222" s="339"/>
      <c r="S222" s="236"/>
      <c r="T222" s="237"/>
      <c r="U222" s="237"/>
      <c r="V222" s="237"/>
      <c r="W222" s="339"/>
      <c r="X222" s="236"/>
      <c r="Y222" s="236"/>
      <c r="Z222" s="236"/>
      <c r="AA222" s="237"/>
      <c r="AB222" s="342"/>
      <c r="AC222" s="359">
        <f>SUM(AD222:AH225)</f>
        <v>0</v>
      </c>
      <c r="AD222" s="63">
        <f t="shared" si="65"/>
        <v>0</v>
      </c>
      <c r="AE222" s="63">
        <f t="shared" si="66"/>
        <v>0</v>
      </c>
      <c r="AF222" s="63">
        <f t="shared" si="67"/>
        <v>0</v>
      </c>
      <c r="AG222" s="63">
        <f t="shared" si="68"/>
        <v>0</v>
      </c>
      <c r="AH222" s="63">
        <f t="shared" si="69"/>
        <v>0</v>
      </c>
      <c r="AI222" s="315"/>
      <c r="AJ222" s="63"/>
      <c r="AK222" s="63"/>
      <c r="AL222" s="63"/>
      <c r="AM222" s="63"/>
      <c r="AN222" s="63"/>
      <c r="AO222" s="63"/>
    </row>
    <row r="223" spans="1:41" ht="11.25" customHeight="1">
      <c r="A223" s="396"/>
      <c r="B223" s="393"/>
      <c r="C223" s="245" t="s">
        <v>1</v>
      </c>
      <c r="D223" s="246"/>
      <c r="E223" s="247"/>
      <c r="F223" s="247"/>
      <c r="G223" s="247"/>
      <c r="H223" s="343"/>
      <c r="I223" s="344"/>
      <c r="J223" s="345"/>
      <c r="K223" s="247"/>
      <c r="L223" s="247"/>
      <c r="M223" s="343"/>
      <c r="N223" s="246"/>
      <c r="O223" s="247"/>
      <c r="P223" s="247"/>
      <c r="Q223" s="247"/>
      <c r="R223" s="343"/>
      <c r="S223" s="246"/>
      <c r="T223" s="247"/>
      <c r="U223" s="247"/>
      <c r="V223" s="247"/>
      <c r="W223" s="343"/>
      <c r="X223" s="246"/>
      <c r="Y223" s="246"/>
      <c r="Z223" s="246"/>
      <c r="AA223" s="247"/>
      <c r="AB223" s="346"/>
      <c r="AC223" s="359"/>
      <c r="AD223" s="63">
        <f t="shared" si="65"/>
        <v>0</v>
      </c>
      <c r="AE223" s="63">
        <f t="shared" si="66"/>
        <v>0</v>
      </c>
      <c r="AF223" s="63">
        <f t="shared" si="67"/>
        <v>0</v>
      </c>
      <c r="AG223" s="63">
        <f t="shared" si="68"/>
        <v>0</v>
      </c>
      <c r="AH223" s="63">
        <f t="shared" si="69"/>
        <v>0</v>
      </c>
      <c r="AI223" s="315"/>
      <c r="AJ223" s="63"/>
      <c r="AK223" s="63"/>
      <c r="AL223" s="63"/>
      <c r="AM223" s="63"/>
      <c r="AN223" s="63"/>
      <c r="AO223" s="63"/>
    </row>
    <row r="224" spans="1:41" ht="11.25" customHeight="1">
      <c r="A224" s="396"/>
      <c r="B224" s="393"/>
      <c r="C224" s="245" t="s">
        <v>2</v>
      </c>
      <c r="D224" s="246"/>
      <c r="E224" s="247"/>
      <c r="F224" s="247"/>
      <c r="G224" s="247"/>
      <c r="H224" s="343"/>
      <c r="I224" s="344"/>
      <c r="J224" s="345"/>
      <c r="K224" s="247"/>
      <c r="L224" s="247"/>
      <c r="M224" s="343"/>
      <c r="N224" s="246"/>
      <c r="O224" s="247"/>
      <c r="P224" s="247"/>
      <c r="Q224" s="247"/>
      <c r="R224" s="343"/>
      <c r="S224" s="246"/>
      <c r="T224" s="247"/>
      <c r="U224" s="247"/>
      <c r="V224" s="247"/>
      <c r="W224" s="343"/>
      <c r="X224" s="246"/>
      <c r="Y224" s="246"/>
      <c r="Z224" s="246"/>
      <c r="AA224" s="247"/>
      <c r="AB224" s="346"/>
      <c r="AC224" s="359"/>
      <c r="AD224" s="63">
        <f t="shared" si="65"/>
        <v>0</v>
      </c>
      <c r="AE224" s="63">
        <f t="shared" si="66"/>
        <v>0</v>
      </c>
      <c r="AF224" s="63">
        <f t="shared" si="67"/>
        <v>0</v>
      </c>
      <c r="AG224" s="63">
        <f t="shared" si="68"/>
        <v>0</v>
      </c>
      <c r="AH224" s="63">
        <f t="shared" si="69"/>
        <v>0</v>
      </c>
      <c r="AI224" s="315"/>
      <c r="AJ224" s="63"/>
      <c r="AK224" s="63"/>
      <c r="AL224" s="63"/>
      <c r="AM224" s="63"/>
      <c r="AN224" s="63"/>
      <c r="AO224" s="63"/>
    </row>
    <row r="225" spans="1:41" ht="11.25" customHeight="1" thickBot="1">
      <c r="A225" s="396"/>
      <c r="B225" s="394"/>
      <c r="C225" s="254" t="s">
        <v>31</v>
      </c>
      <c r="D225" s="255"/>
      <c r="E225" s="256"/>
      <c r="F225" s="256"/>
      <c r="G225" s="256"/>
      <c r="H225" s="347"/>
      <c r="I225" s="348"/>
      <c r="J225" s="349"/>
      <c r="K225" s="256"/>
      <c r="L225" s="256"/>
      <c r="M225" s="347"/>
      <c r="N225" s="255"/>
      <c r="O225" s="256"/>
      <c r="P225" s="256"/>
      <c r="Q225" s="256"/>
      <c r="R225" s="347"/>
      <c r="S225" s="255"/>
      <c r="T225" s="256"/>
      <c r="U225" s="256"/>
      <c r="V225" s="256"/>
      <c r="W225" s="347"/>
      <c r="X225" s="255"/>
      <c r="Y225" s="255"/>
      <c r="Z225" s="255"/>
      <c r="AA225" s="256"/>
      <c r="AB225" s="350"/>
      <c r="AC225" s="359"/>
      <c r="AD225" s="63">
        <f t="shared" si="65"/>
        <v>0</v>
      </c>
      <c r="AE225" s="63">
        <f t="shared" si="66"/>
        <v>0</v>
      </c>
      <c r="AF225" s="63">
        <f t="shared" si="67"/>
        <v>0</v>
      </c>
      <c r="AG225" s="63">
        <f t="shared" si="68"/>
        <v>0</v>
      </c>
      <c r="AH225" s="63">
        <f t="shared" si="69"/>
        <v>0</v>
      </c>
      <c r="AI225" s="315"/>
      <c r="AJ225" s="63"/>
      <c r="AK225" s="63"/>
      <c r="AL225" s="63"/>
      <c r="AM225" s="63"/>
      <c r="AN225" s="63"/>
      <c r="AO225" s="63"/>
    </row>
    <row r="226" spans="1:41" ht="11.25" customHeight="1">
      <c r="A226" s="396"/>
      <c r="B226" s="398" t="s">
        <v>22</v>
      </c>
      <c r="C226" s="263" t="s">
        <v>0</v>
      </c>
      <c r="D226" s="279"/>
      <c r="E226" s="264"/>
      <c r="F226" s="264"/>
      <c r="G226" s="264"/>
      <c r="H226" s="351"/>
      <c r="I226" s="352"/>
      <c r="J226" s="353"/>
      <c r="K226" s="264"/>
      <c r="L226" s="264"/>
      <c r="M226" s="351"/>
      <c r="N226" s="279"/>
      <c r="O226" s="264"/>
      <c r="P226" s="264"/>
      <c r="Q226" s="264"/>
      <c r="R226" s="351"/>
      <c r="S226" s="279"/>
      <c r="T226" s="264"/>
      <c r="U226" s="264"/>
      <c r="V226" s="264"/>
      <c r="W226" s="351"/>
      <c r="X226" s="279"/>
      <c r="Y226" s="279"/>
      <c r="Z226" s="279"/>
      <c r="AA226" s="264"/>
      <c r="AB226" s="354"/>
      <c r="AC226" s="359">
        <f>SUM(AD226:AH229)</f>
        <v>0</v>
      </c>
      <c r="AD226" s="63">
        <f t="shared" si="65"/>
        <v>0</v>
      </c>
      <c r="AE226" s="63">
        <f t="shared" si="66"/>
        <v>0</v>
      </c>
      <c r="AF226" s="63">
        <f t="shared" si="67"/>
        <v>0</v>
      </c>
      <c r="AG226" s="63">
        <f t="shared" si="68"/>
        <v>0</v>
      </c>
      <c r="AH226" s="63">
        <f t="shared" si="69"/>
        <v>0</v>
      </c>
      <c r="AI226" s="315"/>
      <c r="AJ226" s="63"/>
      <c r="AK226" s="63"/>
      <c r="AL226" s="63"/>
      <c r="AM226" s="63"/>
      <c r="AN226" s="63"/>
      <c r="AO226" s="63"/>
    </row>
    <row r="227" spans="1:41" ht="11.25" customHeight="1">
      <c r="A227" s="396"/>
      <c r="B227" s="393"/>
      <c r="C227" s="245" t="s">
        <v>1</v>
      </c>
      <c r="D227" s="246"/>
      <c r="E227" s="247"/>
      <c r="F227" s="247"/>
      <c r="G227" s="247"/>
      <c r="H227" s="343"/>
      <c r="I227" s="344"/>
      <c r="J227" s="345"/>
      <c r="K227" s="247"/>
      <c r="L227" s="247"/>
      <c r="M227" s="343"/>
      <c r="N227" s="246"/>
      <c r="O227" s="247"/>
      <c r="P227" s="247"/>
      <c r="Q227" s="247"/>
      <c r="R227" s="343"/>
      <c r="S227" s="246"/>
      <c r="T227" s="247"/>
      <c r="U227" s="247"/>
      <c r="V227" s="247"/>
      <c r="W227" s="343"/>
      <c r="X227" s="246"/>
      <c r="Y227" s="246"/>
      <c r="Z227" s="246"/>
      <c r="AA227" s="247"/>
      <c r="AB227" s="346"/>
      <c r="AC227" s="359"/>
      <c r="AD227" s="63">
        <f t="shared" si="65"/>
        <v>0</v>
      </c>
      <c r="AE227" s="63">
        <f t="shared" si="66"/>
        <v>0</v>
      </c>
      <c r="AF227" s="63">
        <f t="shared" si="67"/>
        <v>0</v>
      </c>
      <c r="AG227" s="63">
        <f t="shared" si="68"/>
        <v>0</v>
      </c>
      <c r="AH227" s="63">
        <f t="shared" si="69"/>
        <v>0</v>
      </c>
      <c r="AI227" s="315"/>
      <c r="AJ227" s="63"/>
      <c r="AK227" s="63"/>
      <c r="AL227" s="63"/>
      <c r="AM227" s="63"/>
      <c r="AN227" s="63"/>
      <c r="AO227" s="63"/>
    </row>
    <row r="228" spans="1:41" ht="11.25" customHeight="1">
      <c r="A228" s="396"/>
      <c r="B228" s="393"/>
      <c r="C228" s="245" t="s">
        <v>2</v>
      </c>
      <c r="D228" s="246"/>
      <c r="E228" s="247"/>
      <c r="F228" s="247"/>
      <c r="G228" s="247"/>
      <c r="H228" s="343"/>
      <c r="I228" s="344"/>
      <c r="J228" s="345"/>
      <c r="K228" s="247"/>
      <c r="L228" s="247"/>
      <c r="M228" s="343"/>
      <c r="N228" s="246"/>
      <c r="O228" s="247"/>
      <c r="P228" s="247"/>
      <c r="Q228" s="247"/>
      <c r="R228" s="343"/>
      <c r="S228" s="246"/>
      <c r="T228" s="247"/>
      <c r="U228" s="247"/>
      <c r="V228" s="247"/>
      <c r="W228" s="343"/>
      <c r="X228" s="246"/>
      <c r="Y228" s="246"/>
      <c r="Z228" s="246"/>
      <c r="AA228" s="247"/>
      <c r="AB228" s="346"/>
      <c r="AC228" s="359"/>
      <c r="AD228" s="63">
        <f t="shared" si="65"/>
        <v>0</v>
      </c>
      <c r="AE228" s="63">
        <f t="shared" si="66"/>
        <v>0</v>
      </c>
      <c r="AF228" s="63">
        <f t="shared" si="67"/>
        <v>0</v>
      </c>
      <c r="AG228" s="63">
        <f t="shared" si="68"/>
        <v>0</v>
      </c>
      <c r="AH228" s="63">
        <f t="shared" si="69"/>
        <v>0</v>
      </c>
      <c r="AI228" s="315"/>
      <c r="AJ228" s="63"/>
      <c r="AK228" s="63"/>
      <c r="AL228" s="63"/>
      <c r="AM228" s="63"/>
      <c r="AN228" s="63"/>
      <c r="AO228" s="63"/>
    </row>
    <row r="229" spans="1:41" ht="11.25" customHeight="1" thickBot="1">
      <c r="A229" s="397"/>
      <c r="B229" s="394"/>
      <c r="C229" s="254" t="s">
        <v>31</v>
      </c>
      <c r="D229" s="255"/>
      <c r="E229" s="256"/>
      <c r="F229" s="256"/>
      <c r="G229" s="256"/>
      <c r="H229" s="347"/>
      <c r="I229" s="348"/>
      <c r="J229" s="349"/>
      <c r="K229" s="256"/>
      <c r="L229" s="256"/>
      <c r="M229" s="347"/>
      <c r="N229" s="255"/>
      <c r="O229" s="256"/>
      <c r="P229" s="256"/>
      <c r="Q229" s="256"/>
      <c r="R229" s="347"/>
      <c r="S229" s="255"/>
      <c r="T229" s="256"/>
      <c r="U229" s="256"/>
      <c r="V229" s="256"/>
      <c r="W229" s="347"/>
      <c r="X229" s="255"/>
      <c r="Y229" s="255"/>
      <c r="Z229" s="255"/>
      <c r="AA229" s="256"/>
      <c r="AB229" s="350"/>
      <c r="AC229" s="359"/>
      <c r="AD229" s="63">
        <f t="shared" si="65"/>
        <v>0</v>
      </c>
      <c r="AE229" s="63">
        <f t="shared" si="66"/>
        <v>0</v>
      </c>
      <c r="AF229" s="63">
        <f t="shared" si="67"/>
        <v>0</v>
      </c>
      <c r="AG229" s="63">
        <f t="shared" si="68"/>
        <v>0</v>
      </c>
      <c r="AH229" s="63">
        <f t="shared" si="69"/>
        <v>0</v>
      </c>
      <c r="AI229" s="315"/>
      <c r="AJ229" s="63"/>
      <c r="AK229" s="63"/>
      <c r="AL229" s="63"/>
      <c r="AM229" s="63"/>
      <c r="AN229" s="63"/>
      <c r="AO229" s="63"/>
    </row>
    <row r="230" spans="1:41" ht="11.25" customHeight="1">
      <c r="A230" s="304"/>
      <c r="B230" s="407" t="s">
        <v>110</v>
      </c>
      <c r="C230" s="263" t="s">
        <v>0</v>
      </c>
      <c r="D230" s="281"/>
      <c r="E230" s="282"/>
      <c r="F230" s="282"/>
      <c r="G230" s="282"/>
      <c r="H230" s="283"/>
      <c r="I230" s="284"/>
      <c r="J230" s="285"/>
      <c r="K230" s="285"/>
      <c r="L230" s="285"/>
      <c r="M230" s="286"/>
      <c r="N230" s="287"/>
      <c r="O230" s="285"/>
      <c r="P230" s="285"/>
      <c r="Q230" s="285"/>
      <c r="R230" s="283"/>
      <c r="S230" s="284"/>
      <c r="T230" s="285"/>
      <c r="U230" s="285"/>
      <c r="V230" s="285"/>
      <c r="W230" s="286"/>
      <c r="X230" s="287"/>
      <c r="Y230" s="285"/>
      <c r="Z230" s="285"/>
      <c r="AA230" s="285"/>
      <c r="AB230" s="288"/>
      <c r="AC230" s="359">
        <f>AC218+AC226</f>
        <v>0</v>
      </c>
      <c r="AD230" s="63">
        <f>SUM(D230:H230)</f>
        <v>0</v>
      </c>
      <c r="AE230" s="63">
        <f>SUM(I230:M230)</f>
        <v>0</v>
      </c>
      <c r="AF230" s="63">
        <f>SUM(N230:R230)</f>
        <v>0</v>
      </c>
      <c r="AG230" s="63">
        <f>SUM(S230:W230)</f>
        <v>0</v>
      </c>
      <c r="AH230" s="63">
        <f>SUM(X230:AB230)</f>
        <v>0</v>
      </c>
      <c r="AI230" s="315"/>
      <c r="AJ230" s="63"/>
      <c r="AK230" s="63"/>
      <c r="AL230" s="63"/>
      <c r="AM230" s="63"/>
      <c r="AN230" s="63"/>
      <c r="AO230" s="63"/>
    </row>
    <row r="231" spans="1:41" ht="11.25" customHeight="1" thickBot="1">
      <c r="A231" s="289"/>
      <c r="B231" s="408"/>
      <c r="C231" s="254" t="s">
        <v>31</v>
      </c>
      <c r="D231" s="290"/>
      <c r="E231" s="291"/>
      <c r="F231" s="291"/>
      <c r="G231" s="291"/>
      <c r="H231" s="292"/>
      <c r="I231" s="293"/>
      <c r="J231" s="294"/>
      <c r="K231" s="294"/>
      <c r="L231" s="294"/>
      <c r="M231" s="295"/>
      <c r="N231" s="296"/>
      <c r="O231" s="294"/>
      <c r="P231" s="294"/>
      <c r="Q231" s="294"/>
      <c r="R231" s="292"/>
      <c r="S231" s="293"/>
      <c r="T231" s="294"/>
      <c r="U231" s="294"/>
      <c r="V231" s="294"/>
      <c r="W231" s="295"/>
      <c r="X231" s="296"/>
      <c r="Y231" s="294"/>
      <c r="Z231" s="294"/>
      <c r="AA231" s="294"/>
      <c r="AB231" s="297"/>
      <c r="AC231" s="359">
        <f>AC214+AC218+AC222+AC226</f>
        <v>0</v>
      </c>
      <c r="AD231" s="63">
        <f>SUM(D231:H231)</f>
        <v>0</v>
      </c>
      <c r="AE231" s="63">
        <f>SUM(I231:M231)</f>
        <v>0</v>
      </c>
      <c r="AF231" s="63">
        <f>SUM(N231:R231)</f>
        <v>0</v>
      </c>
      <c r="AG231" s="63">
        <f>SUM(S231:W231)</f>
        <v>0</v>
      </c>
      <c r="AH231" s="63">
        <f>SUM(X231:AB231)</f>
        <v>0</v>
      </c>
      <c r="AI231" s="315"/>
      <c r="AJ231" s="63"/>
      <c r="AK231" s="63"/>
      <c r="AL231" s="63"/>
      <c r="AM231" s="63"/>
      <c r="AN231" s="63"/>
      <c r="AO231" s="63"/>
    </row>
  </sheetData>
  <sheetProtection password="F4DA" sheet="1" objects="1" scenarios="1"/>
  <protectedRanges>
    <protectedRange sqref="D5:AB231" name="Intervallo1"/>
  </protectedRanges>
  <mergeCells count="91">
    <mergeCell ref="B78:B79"/>
    <mergeCell ref="B59:B60"/>
    <mergeCell ref="B40:B41"/>
    <mergeCell ref="B21:B22"/>
    <mergeCell ref="B154:B155"/>
    <mergeCell ref="B135:B136"/>
    <mergeCell ref="B116:B117"/>
    <mergeCell ref="B97:B98"/>
    <mergeCell ref="B230:B231"/>
    <mergeCell ref="B211:B212"/>
    <mergeCell ref="B192:B193"/>
    <mergeCell ref="B173:B174"/>
    <mergeCell ref="AD3:AH3"/>
    <mergeCell ref="AJ3:AO3"/>
    <mergeCell ref="D3:H4"/>
    <mergeCell ref="I3:M4"/>
    <mergeCell ref="N3:R4"/>
    <mergeCell ref="S3:W4"/>
    <mergeCell ref="X3:AB4"/>
    <mergeCell ref="A5:A7"/>
    <mergeCell ref="B5:B8"/>
    <mergeCell ref="A8:A20"/>
    <mergeCell ref="B9:B12"/>
    <mergeCell ref="B13:B16"/>
    <mergeCell ref="B17:B20"/>
    <mergeCell ref="A24:A26"/>
    <mergeCell ref="B24:B27"/>
    <mergeCell ref="A27:A39"/>
    <mergeCell ref="B28:B31"/>
    <mergeCell ref="B32:B35"/>
    <mergeCell ref="B36:B39"/>
    <mergeCell ref="A43:A45"/>
    <mergeCell ref="B43:B46"/>
    <mergeCell ref="A46:A58"/>
    <mergeCell ref="B47:B50"/>
    <mergeCell ref="B51:B54"/>
    <mergeCell ref="B55:B58"/>
    <mergeCell ref="A62:A64"/>
    <mergeCell ref="B62:B65"/>
    <mergeCell ref="A65:A77"/>
    <mergeCell ref="B66:B69"/>
    <mergeCell ref="B70:B73"/>
    <mergeCell ref="B74:B77"/>
    <mergeCell ref="A81:A83"/>
    <mergeCell ref="B81:B84"/>
    <mergeCell ref="A84:A96"/>
    <mergeCell ref="B85:B88"/>
    <mergeCell ref="B89:B92"/>
    <mergeCell ref="B93:B96"/>
    <mergeCell ref="A100:A102"/>
    <mergeCell ref="B100:B103"/>
    <mergeCell ref="A103:A115"/>
    <mergeCell ref="B104:B107"/>
    <mergeCell ref="B108:B111"/>
    <mergeCell ref="B112:B115"/>
    <mergeCell ref="A119:A121"/>
    <mergeCell ref="B119:B122"/>
    <mergeCell ref="A122:A134"/>
    <mergeCell ref="B123:B126"/>
    <mergeCell ref="B127:B130"/>
    <mergeCell ref="B131:B134"/>
    <mergeCell ref="A138:A140"/>
    <mergeCell ref="B138:B141"/>
    <mergeCell ref="A141:A153"/>
    <mergeCell ref="B142:B145"/>
    <mergeCell ref="B146:B149"/>
    <mergeCell ref="B150:B153"/>
    <mergeCell ref="A157:A159"/>
    <mergeCell ref="B157:B160"/>
    <mergeCell ref="A160:A172"/>
    <mergeCell ref="B161:B164"/>
    <mergeCell ref="B165:B168"/>
    <mergeCell ref="B169:B172"/>
    <mergeCell ref="A176:A178"/>
    <mergeCell ref="B176:B179"/>
    <mergeCell ref="A179:A191"/>
    <mergeCell ref="B180:B183"/>
    <mergeCell ref="B184:B187"/>
    <mergeCell ref="B188:B191"/>
    <mergeCell ref="A195:A197"/>
    <mergeCell ref="B195:B198"/>
    <mergeCell ref="A198:A210"/>
    <mergeCell ref="B199:B202"/>
    <mergeCell ref="B203:B206"/>
    <mergeCell ref="B207:B210"/>
    <mergeCell ref="A214:A216"/>
    <mergeCell ref="B214:B217"/>
    <mergeCell ref="A217:A229"/>
    <mergeCell ref="B218:B221"/>
    <mergeCell ref="B222:B225"/>
    <mergeCell ref="B226:B2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tabColor indexed="34"/>
  </sheetPr>
  <dimension ref="A1:O65"/>
  <sheetViews>
    <sheetView workbookViewId="0" topLeftCell="A1">
      <selection activeCell="D13" sqref="D13:D14"/>
    </sheetView>
  </sheetViews>
  <sheetFormatPr defaultColWidth="9.140625" defaultRowHeight="11.25" customHeight="1"/>
  <cols>
    <col min="1" max="1" width="5.8515625" style="63" customWidth="1"/>
    <col min="2" max="2" width="3.00390625" style="63" bestFit="1" customWidth="1"/>
    <col min="3" max="3" width="16.7109375" style="76" bestFit="1" customWidth="1"/>
    <col min="4" max="4" width="4.28125" style="63" customWidth="1"/>
    <col min="5" max="5" width="5.8515625" style="63" bestFit="1" customWidth="1"/>
    <col min="6" max="6" width="4.28125" style="63" customWidth="1"/>
    <col min="7" max="7" width="5.8515625" style="63" bestFit="1" customWidth="1"/>
    <col min="8" max="8" width="2.140625" style="63" customWidth="1"/>
    <col min="9" max="9" width="5.8515625" style="63" customWidth="1"/>
    <col min="10" max="10" width="3.00390625" style="63" bestFit="1" customWidth="1"/>
    <col min="11" max="11" width="16.7109375" style="63" bestFit="1" customWidth="1"/>
    <col min="12" max="12" width="4.28125" style="63" customWidth="1"/>
    <col min="13" max="13" width="5.8515625" style="63" customWidth="1"/>
    <col min="14" max="14" width="4.28125" style="63" customWidth="1"/>
    <col min="15" max="15" width="5.8515625" style="63" customWidth="1"/>
    <col min="16" max="16384" width="9.140625" style="63" customWidth="1"/>
  </cols>
  <sheetData>
    <row r="1" spans="1:15" ht="11.25" customHeight="1">
      <c r="A1" s="437">
        <f>'Dati part'!B3</f>
        <v>2</v>
      </c>
      <c r="B1" s="429" t="s">
        <v>3</v>
      </c>
      <c r="C1" s="115" t="s">
        <v>7</v>
      </c>
      <c r="D1" s="434">
        <f>SUM('Dati A'!D5:AB5)</f>
        <v>1</v>
      </c>
      <c r="E1" s="431">
        <f>IF(D1=0,0,D1/(F1+F5))</f>
        <v>0.16666666666666666</v>
      </c>
      <c r="F1" s="435">
        <f>SUM(D1:D4)</f>
        <v>2</v>
      </c>
      <c r="G1" s="431">
        <f>IF(F1=0,0,F1/(F1+F5))</f>
        <v>0.3333333333333333</v>
      </c>
      <c r="I1" s="437">
        <f>'Dati part'!B4</f>
        <v>3</v>
      </c>
      <c r="J1" s="429" t="s">
        <v>3</v>
      </c>
      <c r="K1" s="115" t="s">
        <v>7</v>
      </c>
      <c r="L1" s="434">
        <f>SUM('Dati A'!D24:AB24)</f>
        <v>1</v>
      </c>
      <c r="M1" s="431">
        <f>IF(L1=0,0,L1/($N$1+$N$5))</f>
        <v>0.16666666666666666</v>
      </c>
      <c r="N1" s="435">
        <f>SUM(L1:L4)</f>
        <v>3</v>
      </c>
      <c r="O1" s="431">
        <f>IF(N1=0,0,N1/(N1+N5))</f>
        <v>0.5</v>
      </c>
    </row>
    <row r="2" spans="1:15" ht="11.25" customHeight="1">
      <c r="A2" s="438"/>
      <c r="B2" s="420"/>
      <c r="C2" s="116" t="s">
        <v>8</v>
      </c>
      <c r="D2" s="433"/>
      <c r="E2" s="432"/>
      <c r="F2" s="436"/>
      <c r="G2" s="432"/>
      <c r="I2" s="438"/>
      <c r="J2" s="420"/>
      <c r="K2" s="116" t="s">
        <v>8</v>
      </c>
      <c r="L2" s="433"/>
      <c r="M2" s="432"/>
      <c r="N2" s="436"/>
      <c r="O2" s="432"/>
    </row>
    <row r="3" spans="1:15" ht="11.25" customHeight="1" thickBot="1">
      <c r="A3" s="439"/>
      <c r="B3" s="420"/>
      <c r="C3" s="117" t="s">
        <v>9</v>
      </c>
      <c r="D3" s="446">
        <f>SUM('Dati A'!D6:AB6)</f>
        <v>1</v>
      </c>
      <c r="E3" s="432">
        <f>IF(D3=0,0,D3/(F1+F5))</f>
        <v>0.16666666666666666</v>
      </c>
      <c r="F3" s="436"/>
      <c r="G3" s="432"/>
      <c r="I3" s="439"/>
      <c r="J3" s="420"/>
      <c r="K3" s="117" t="s">
        <v>9</v>
      </c>
      <c r="L3" s="433">
        <f>SUM('Dati A'!D25:AB25)</f>
        <v>2</v>
      </c>
      <c r="M3" s="442">
        <f>IF(L3=0,0,L3/(N1+N5))</f>
        <v>0.3333333333333333</v>
      </c>
      <c r="N3" s="436"/>
      <c r="O3" s="432"/>
    </row>
    <row r="4" spans="1:15" ht="11.25" customHeight="1">
      <c r="A4" s="456" t="str">
        <f>'Dati part'!C3</f>
        <v>MARCO MAMELI</v>
      </c>
      <c r="B4" s="420"/>
      <c r="C4" s="116" t="s">
        <v>29</v>
      </c>
      <c r="D4" s="447"/>
      <c r="E4" s="432"/>
      <c r="F4" s="436"/>
      <c r="G4" s="432"/>
      <c r="I4" s="456" t="str">
        <f>'Dati part'!C4</f>
        <v>MONICA BONORI</v>
      </c>
      <c r="J4" s="420"/>
      <c r="K4" s="116" t="s">
        <v>29</v>
      </c>
      <c r="L4" s="433"/>
      <c r="M4" s="443"/>
      <c r="N4" s="436"/>
      <c r="O4" s="432"/>
    </row>
    <row r="5" spans="1:15" ht="11.25" customHeight="1">
      <c r="A5" s="457"/>
      <c r="B5" s="420"/>
      <c r="C5" s="118" t="s">
        <v>10</v>
      </c>
      <c r="D5" s="448">
        <f>SUM('Dati A'!D7:AB7)</f>
        <v>2</v>
      </c>
      <c r="E5" s="413">
        <f>IF(D5=0,0,D5/(F1+F5))</f>
        <v>0.3333333333333333</v>
      </c>
      <c r="F5" s="414">
        <f>SUM(D5:D8)</f>
        <v>4</v>
      </c>
      <c r="G5" s="413">
        <f>IF(F5=0,0,F5/(F1+F5))</f>
        <v>0.6666666666666666</v>
      </c>
      <c r="I5" s="459"/>
      <c r="J5" s="420"/>
      <c r="K5" s="118" t="s">
        <v>10</v>
      </c>
      <c r="L5" s="412">
        <f>SUM('Dati A'!D26:AB26)</f>
        <v>2</v>
      </c>
      <c r="M5" s="444">
        <f>IF(L5=0,0,L5/(N1+N5))</f>
        <v>0.3333333333333333</v>
      </c>
      <c r="N5" s="414">
        <f>SUM(L5:L8)</f>
        <v>3</v>
      </c>
      <c r="O5" s="413">
        <f>IF(N5=0,0,N5/(N1+N5))</f>
        <v>0.5</v>
      </c>
    </row>
    <row r="6" spans="1:15" ht="11.25" customHeight="1">
      <c r="A6" s="457"/>
      <c r="B6" s="420"/>
      <c r="C6" s="119" t="s">
        <v>11</v>
      </c>
      <c r="D6" s="449"/>
      <c r="E6" s="413"/>
      <c r="F6" s="414"/>
      <c r="G6" s="413"/>
      <c r="I6" s="459"/>
      <c r="J6" s="420"/>
      <c r="K6" s="119" t="s">
        <v>11</v>
      </c>
      <c r="L6" s="412"/>
      <c r="M6" s="450"/>
      <c r="N6" s="414"/>
      <c r="O6" s="413"/>
    </row>
    <row r="7" spans="1:15" ht="11.25" customHeight="1">
      <c r="A7" s="457"/>
      <c r="B7" s="420"/>
      <c r="C7" s="118" t="s">
        <v>30</v>
      </c>
      <c r="D7" s="451">
        <f>SUM('Dati A'!D8:AB8)</f>
        <v>2</v>
      </c>
      <c r="E7" s="413">
        <f>IF(D7=0,0,D7/(F1+F5))</f>
        <v>0.3333333333333333</v>
      </c>
      <c r="F7" s="414"/>
      <c r="G7" s="413"/>
      <c r="I7" s="459"/>
      <c r="J7" s="420"/>
      <c r="K7" s="118" t="s">
        <v>30</v>
      </c>
      <c r="L7" s="425">
        <f>SUM('Dati A'!D27:AB27)</f>
        <v>1</v>
      </c>
      <c r="M7" s="444">
        <f>IF(L7=0,0,L7/(N1+N5))</f>
        <v>0.16666666666666666</v>
      </c>
      <c r="N7" s="414"/>
      <c r="O7" s="413"/>
    </row>
    <row r="8" spans="1:15" ht="11.25" customHeight="1" thickBot="1">
      <c r="A8" s="457"/>
      <c r="B8" s="421"/>
      <c r="C8" s="120" t="s">
        <v>28</v>
      </c>
      <c r="D8" s="452"/>
      <c r="E8" s="416"/>
      <c r="F8" s="415"/>
      <c r="G8" s="416"/>
      <c r="I8" s="459"/>
      <c r="J8" s="421"/>
      <c r="K8" s="120" t="s">
        <v>28</v>
      </c>
      <c r="L8" s="426"/>
      <c r="M8" s="445"/>
      <c r="N8" s="415"/>
      <c r="O8" s="416"/>
    </row>
    <row r="9" spans="1:15" ht="11.25" customHeight="1">
      <c r="A9" s="457"/>
      <c r="B9" s="429" t="s">
        <v>4</v>
      </c>
      <c r="C9" s="121" t="s">
        <v>7</v>
      </c>
      <c r="D9" s="434">
        <f>SUM('Dati A'!D9:AB9)</f>
        <v>0</v>
      </c>
      <c r="E9" s="431">
        <f>IF(D9=0,0,D9/(F9+F13))</f>
        <v>0</v>
      </c>
      <c r="F9" s="435">
        <f>SUM(D9:D12)</f>
        <v>0</v>
      </c>
      <c r="G9" s="431">
        <f>IF(F9=0,0,F9/(F9+F13))</f>
        <v>0</v>
      </c>
      <c r="I9" s="459"/>
      <c r="J9" s="429" t="s">
        <v>4</v>
      </c>
      <c r="K9" s="121" t="s">
        <v>7</v>
      </c>
      <c r="L9" s="434">
        <f>SUM('Dati A'!D28:AB28)</f>
        <v>2</v>
      </c>
      <c r="M9" s="431">
        <f>IF(L9=0,0,L9/(N9+N13))</f>
        <v>0.25</v>
      </c>
      <c r="N9" s="435">
        <f>SUM(L9:L12)</f>
        <v>4</v>
      </c>
      <c r="O9" s="431">
        <f>IF(N9=0,0,N9/(N9+N13))</f>
        <v>0.5</v>
      </c>
    </row>
    <row r="10" spans="1:15" ht="11.25" customHeight="1">
      <c r="A10" s="457"/>
      <c r="B10" s="420"/>
      <c r="C10" s="122" t="s">
        <v>13</v>
      </c>
      <c r="D10" s="433"/>
      <c r="E10" s="432"/>
      <c r="F10" s="436"/>
      <c r="G10" s="432"/>
      <c r="I10" s="459"/>
      <c r="J10" s="420"/>
      <c r="K10" s="122" t="s">
        <v>13</v>
      </c>
      <c r="L10" s="433"/>
      <c r="M10" s="432"/>
      <c r="N10" s="436"/>
      <c r="O10" s="432"/>
    </row>
    <row r="11" spans="1:15" ht="11.25" customHeight="1">
      <c r="A11" s="457"/>
      <c r="B11" s="420"/>
      <c r="C11" s="123" t="s">
        <v>9</v>
      </c>
      <c r="D11" s="446">
        <f>SUM('Dati A'!D10:AB10)</f>
        <v>0</v>
      </c>
      <c r="E11" s="432">
        <f>IF(D11=0,0,D11/(F9+F13))</f>
        <v>0</v>
      </c>
      <c r="F11" s="436"/>
      <c r="G11" s="432"/>
      <c r="I11" s="459"/>
      <c r="J11" s="420"/>
      <c r="K11" s="123" t="s">
        <v>9</v>
      </c>
      <c r="L11" s="446">
        <f>SUM('Dati A'!D29:AB29)</f>
        <v>2</v>
      </c>
      <c r="M11" s="432">
        <f>IF(L11=0,0,L11/(N9+N13))</f>
        <v>0.25</v>
      </c>
      <c r="N11" s="436"/>
      <c r="O11" s="432"/>
    </row>
    <row r="12" spans="1:15" ht="11.25" customHeight="1">
      <c r="A12" s="457"/>
      <c r="B12" s="420"/>
      <c r="C12" s="122" t="s">
        <v>25</v>
      </c>
      <c r="D12" s="447"/>
      <c r="E12" s="432"/>
      <c r="F12" s="436"/>
      <c r="G12" s="432"/>
      <c r="I12" s="459"/>
      <c r="J12" s="420"/>
      <c r="K12" s="122" t="s">
        <v>25</v>
      </c>
      <c r="L12" s="447"/>
      <c r="M12" s="432"/>
      <c r="N12" s="436"/>
      <c r="O12" s="432"/>
    </row>
    <row r="13" spans="1:15" ht="11.25" customHeight="1">
      <c r="A13" s="457"/>
      <c r="B13" s="420"/>
      <c r="C13" s="118" t="s">
        <v>14</v>
      </c>
      <c r="D13" s="448">
        <f>SUM('Dati A'!D11:AB11)</f>
        <v>3</v>
      </c>
      <c r="E13" s="413">
        <f>IF(D13=0,0,D13/(F9+F13))</f>
        <v>0.75</v>
      </c>
      <c r="F13" s="414">
        <f>SUM(D13:D16)</f>
        <v>4</v>
      </c>
      <c r="G13" s="413">
        <f>IF(F13=0,0,F13/(F9+F13))</f>
        <v>1</v>
      </c>
      <c r="I13" s="459"/>
      <c r="J13" s="420"/>
      <c r="K13" s="118" t="s">
        <v>14</v>
      </c>
      <c r="L13" s="448">
        <f>SUM('Dati A'!D30:AB30)</f>
        <v>3</v>
      </c>
      <c r="M13" s="413">
        <f>IF(L13=0,0,L13/(N9+N13))</f>
        <v>0.375</v>
      </c>
      <c r="N13" s="414">
        <f>SUM(L13:L16)</f>
        <v>4</v>
      </c>
      <c r="O13" s="413">
        <f>IF(N13=0,0,N13/(N9+N13))</f>
        <v>0.5</v>
      </c>
    </row>
    <row r="14" spans="1:15" ht="11.25" customHeight="1">
      <c r="A14" s="457"/>
      <c r="B14" s="420"/>
      <c r="C14" s="119" t="s">
        <v>26</v>
      </c>
      <c r="D14" s="449"/>
      <c r="E14" s="413"/>
      <c r="F14" s="414"/>
      <c r="G14" s="413"/>
      <c r="I14" s="459"/>
      <c r="J14" s="420"/>
      <c r="K14" s="119" t="s">
        <v>26</v>
      </c>
      <c r="L14" s="449"/>
      <c r="M14" s="413"/>
      <c r="N14" s="414"/>
      <c r="O14" s="413"/>
    </row>
    <row r="15" spans="1:15" ht="11.25" customHeight="1">
      <c r="A15" s="457"/>
      <c r="B15" s="420"/>
      <c r="C15" s="118" t="s">
        <v>15</v>
      </c>
      <c r="D15" s="440">
        <f>SUM('Dati A'!D12:AB12)</f>
        <v>1</v>
      </c>
      <c r="E15" s="413">
        <f>IF(D15=0,0,D15/(F9+F13))</f>
        <v>0.25</v>
      </c>
      <c r="F15" s="414"/>
      <c r="G15" s="413"/>
      <c r="I15" s="459"/>
      <c r="J15" s="420"/>
      <c r="K15" s="118" t="s">
        <v>15</v>
      </c>
      <c r="L15" s="440">
        <f>SUM('Dati A'!D31:AB31)</f>
        <v>1</v>
      </c>
      <c r="M15" s="413">
        <f>IF(L15=0,0,L15/(N9+N13))</f>
        <v>0.125</v>
      </c>
      <c r="N15" s="414"/>
      <c r="O15" s="413"/>
    </row>
    <row r="16" spans="1:15" ht="11.25" customHeight="1" thickBot="1">
      <c r="A16" s="457"/>
      <c r="B16" s="421"/>
      <c r="C16" s="120" t="s">
        <v>27</v>
      </c>
      <c r="D16" s="441"/>
      <c r="E16" s="416"/>
      <c r="F16" s="415"/>
      <c r="G16" s="416"/>
      <c r="I16" s="459"/>
      <c r="J16" s="421"/>
      <c r="K16" s="120" t="s">
        <v>27</v>
      </c>
      <c r="L16" s="441"/>
      <c r="M16" s="416"/>
      <c r="N16" s="415"/>
      <c r="O16" s="416"/>
    </row>
    <row r="17" spans="1:15" ht="11.25" customHeight="1">
      <c r="A17" s="457"/>
      <c r="B17" s="429" t="s">
        <v>5</v>
      </c>
      <c r="C17" s="121" t="s">
        <v>16</v>
      </c>
      <c r="D17" s="430">
        <f>SUM('Dati A'!D13:AB13)</f>
        <v>1</v>
      </c>
      <c r="E17" s="428">
        <f>IF(D17=0,0,D17/(F17+F21))</f>
        <v>0.07692307692307693</v>
      </c>
      <c r="F17" s="427">
        <f>SUM(D17:D20)</f>
        <v>3</v>
      </c>
      <c r="G17" s="428">
        <f>IF(F17=0,0,F17/(F17+F21))</f>
        <v>0.23076923076923078</v>
      </c>
      <c r="I17" s="459"/>
      <c r="J17" s="429" t="s">
        <v>5</v>
      </c>
      <c r="K17" s="121" t="s">
        <v>16</v>
      </c>
      <c r="L17" s="430">
        <f>SUM('Dati A'!D32:AB32)</f>
        <v>0</v>
      </c>
      <c r="M17" s="428">
        <f>IF(L17=0,0,L17/(N17+N21))</f>
        <v>0</v>
      </c>
      <c r="N17" s="427">
        <f>SUM(L17:L20)</f>
        <v>1</v>
      </c>
      <c r="O17" s="428">
        <f>IF(N17=0,0,N17/(N17+N21))</f>
        <v>1</v>
      </c>
    </row>
    <row r="18" spans="1:15" ht="11.25" customHeight="1">
      <c r="A18" s="457"/>
      <c r="B18" s="420"/>
      <c r="C18" s="122" t="s">
        <v>8</v>
      </c>
      <c r="D18" s="411"/>
      <c r="E18" s="410"/>
      <c r="F18" s="424"/>
      <c r="G18" s="410"/>
      <c r="I18" s="459"/>
      <c r="J18" s="420"/>
      <c r="K18" s="122" t="s">
        <v>8</v>
      </c>
      <c r="L18" s="411"/>
      <c r="M18" s="410"/>
      <c r="N18" s="424"/>
      <c r="O18" s="410"/>
    </row>
    <row r="19" spans="1:15" ht="11.25" customHeight="1">
      <c r="A19" s="457"/>
      <c r="B19" s="420"/>
      <c r="C19" s="123" t="s">
        <v>9</v>
      </c>
      <c r="D19" s="411">
        <f>SUM('Dati A'!D14:AB14)</f>
        <v>2</v>
      </c>
      <c r="E19" s="410">
        <f>IF(D19=0,0,D19/(F17+F21))</f>
        <v>0.15384615384615385</v>
      </c>
      <c r="F19" s="424"/>
      <c r="G19" s="410"/>
      <c r="I19" s="459"/>
      <c r="J19" s="420"/>
      <c r="K19" s="123" t="s">
        <v>9</v>
      </c>
      <c r="L19" s="411">
        <f>SUM('Dati A'!D33:AB33)</f>
        <v>1</v>
      </c>
      <c r="M19" s="410">
        <f>IF(L19=0,0,L19/(N17+N21))</f>
        <v>1</v>
      </c>
      <c r="N19" s="424"/>
      <c r="O19" s="410"/>
    </row>
    <row r="20" spans="1:15" ht="11.25" customHeight="1">
      <c r="A20" s="457"/>
      <c r="B20" s="420"/>
      <c r="C20" s="122" t="s">
        <v>17</v>
      </c>
      <c r="D20" s="411"/>
      <c r="E20" s="410"/>
      <c r="F20" s="424"/>
      <c r="G20" s="410"/>
      <c r="I20" s="459"/>
      <c r="J20" s="420"/>
      <c r="K20" s="122" t="s">
        <v>17</v>
      </c>
      <c r="L20" s="411"/>
      <c r="M20" s="410"/>
      <c r="N20" s="424"/>
      <c r="O20" s="410"/>
    </row>
    <row r="21" spans="1:15" ht="11.25" customHeight="1">
      <c r="A21" s="457"/>
      <c r="B21" s="420"/>
      <c r="C21" s="118" t="s">
        <v>18</v>
      </c>
      <c r="D21" s="412">
        <f>SUM('Dati A'!D15:AB15)</f>
        <v>2</v>
      </c>
      <c r="E21" s="413">
        <f>IF(D21=0,0,D21/(F17+F21))</f>
        <v>0.15384615384615385</v>
      </c>
      <c r="F21" s="414">
        <f>SUM(D21:D24)</f>
        <v>10</v>
      </c>
      <c r="G21" s="413">
        <f>IF(F21=0,0,F21/(F17+F21))</f>
        <v>0.7692307692307693</v>
      </c>
      <c r="I21" s="459"/>
      <c r="J21" s="420"/>
      <c r="K21" s="118" t="s">
        <v>18</v>
      </c>
      <c r="L21" s="412">
        <f>SUM('Dati A'!D34:AB34)</f>
        <v>0</v>
      </c>
      <c r="M21" s="413">
        <f>IF(L21=0,0,L21/(N17+N21))</f>
        <v>0</v>
      </c>
      <c r="N21" s="414">
        <f>SUM(L21:L24)</f>
        <v>0</v>
      </c>
      <c r="O21" s="413">
        <f>IF(N21=0,0,N21/(N17+N21))</f>
        <v>0</v>
      </c>
    </row>
    <row r="22" spans="1:15" ht="11.25" customHeight="1">
      <c r="A22" s="457"/>
      <c r="B22" s="420"/>
      <c r="C22" s="119" t="s">
        <v>19</v>
      </c>
      <c r="D22" s="412"/>
      <c r="E22" s="413"/>
      <c r="F22" s="414"/>
      <c r="G22" s="413"/>
      <c r="I22" s="459"/>
      <c r="J22" s="420"/>
      <c r="K22" s="119" t="s">
        <v>19</v>
      </c>
      <c r="L22" s="412"/>
      <c r="M22" s="413"/>
      <c r="N22" s="414"/>
      <c r="O22" s="413"/>
    </row>
    <row r="23" spans="1:15" ht="11.25" customHeight="1">
      <c r="A23" s="457"/>
      <c r="B23" s="420"/>
      <c r="C23" s="118" t="s">
        <v>12</v>
      </c>
      <c r="D23" s="425">
        <f>SUM('Dati A'!D16:AB16)</f>
        <v>8</v>
      </c>
      <c r="E23" s="413">
        <f>IF(D23=0,0,D23/(F17+F21))</f>
        <v>0.6153846153846154</v>
      </c>
      <c r="F23" s="414"/>
      <c r="G23" s="413"/>
      <c r="I23" s="459"/>
      <c r="J23" s="420"/>
      <c r="K23" s="118" t="s">
        <v>12</v>
      </c>
      <c r="L23" s="425">
        <f>SUM('Dati A'!D35:AB35)</f>
        <v>0</v>
      </c>
      <c r="M23" s="413">
        <f>IF(L23=0,0,L23/(N17+N21))</f>
        <v>0</v>
      </c>
      <c r="N23" s="414"/>
      <c r="O23" s="413"/>
    </row>
    <row r="24" spans="1:15" ht="11.25" customHeight="1" thickBot="1">
      <c r="A24" s="457"/>
      <c r="B24" s="421"/>
      <c r="C24" s="120" t="s">
        <v>28</v>
      </c>
      <c r="D24" s="426"/>
      <c r="E24" s="416"/>
      <c r="F24" s="415"/>
      <c r="G24" s="416"/>
      <c r="I24" s="459"/>
      <c r="J24" s="421"/>
      <c r="K24" s="120" t="s">
        <v>28</v>
      </c>
      <c r="L24" s="426"/>
      <c r="M24" s="416"/>
      <c r="N24" s="415"/>
      <c r="O24" s="416"/>
    </row>
    <row r="25" spans="1:15" ht="11.25" customHeight="1">
      <c r="A25" s="457"/>
      <c r="B25" s="419" t="s">
        <v>22</v>
      </c>
      <c r="C25" s="121" t="s">
        <v>7</v>
      </c>
      <c r="D25" s="422">
        <f>SUM('Dati A'!D17:AB17)</f>
        <v>1</v>
      </c>
      <c r="E25" s="409">
        <f>IF(D25=0,0,D25/(F25+F29))</f>
        <v>0.16666666666666666</v>
      </c>
      <c r="F25" s="423">
        <f>SUM(D25:D28)</f>
        <v>2</v>
      </c>
      <c r="G25" s="409">
        <f>IF(F25=0,0,F25/(F25+F29))</f>
        <v>0.3333333333333333</v>
      </c>
      <c r="I25" s="459"/>
      <c r="J25" s="419" t="s">
        <v>22</v>
      </c>
      <c r="K25" s="121" t="s">
        <v>7</v>
      </c>
      <c r="L25" s="422">
        <f>SUM('Dati A'!D36:AB36)</f>
        <v>0</v>
      </c>
      <c r="M25" s="409">
        <f>IF(L25=0,0,L25/(N25+N29))</f>
        <v>0</v>
      </c>
      <c r="N25" s="423">
        <f>SUM(L25:L28)</f>
        <v>1</v>
      </c>
      <c r="O25" s="409">
        <f>IF(N25=0,0,N25/(N25+N29))</f>
        <v>0.3333333333333333</v>
      </c>
    </row>
    <row r="26" spans="1:15" ht="11.25" customHeight="1">
      <c r="A26" s="457"/>
      <c r="B26" s="420"/>
      <c r="C26" s="122" t="s">
        <v>13</v>
      </c>
      <c r="D26" s="411"/>
      <c r="E26" s="410"/>
      <c r="F26" s="424"/>
      <c r="G26" s="410"/>
      <c r="I26" s="459"/>
      <c r="J26" s="420"/>
      <c r="K26" s="122" t="s">
        <v>13</v>
      </c>
      <c r="L26" s="411"/>
      <c r="M26" s="410"/>
      <c r="N26" s="424"/>
      <c r="O26" s="410"/>
    </row>
    <row r="27" spans="1:15" ht="11.25" customHeight="1">
      <c r="A27" s="457"/>
      <c r="B27" s="420"/>
      <c r="C27" s="123" t="s">
        <v>9</v>
      </c>
      <c r="D27" s="411">
        <f>SUM('Dati A'!D18:AB18)</f>
        <v>1</v>
      </c>
      <c r="E27" s="410">
        <f>IF(D27=0,0,D27/(F25+F29))</f>
        <v>0.16666666666666666</v>
      </c>
      <c r="F27" s="424"/>
      <c r="G27" s="410"/>
      <c r="I27" s="459"/>
      <c r="J27" s="420"/>
      <c r="K27" s="123" t="s">
        <v>9</v>
      </c>
      <c r="L27" s="411">
        <f>SUM('Dati A'!D37:AB37)</f>
        <v>1</v>
      </c>
      <c r="M27" s="410">
        <f>IF(L27=0,0,L27/(N25+N29))</f>
        <v>0.3333333333333333</v>
      </c>
      <c r="N27" s="424"/>
      <c r="O27" s="410"/>
    </row>
    <row r="28" spans="1:15" ht="11.25" customHeight="1">
      <c r="A28" s="457"/>
      <c r="B28" s="420"/>
      <c r="C28" s="122" t="s">
        <v>25</v>
      </c>
      <c r="D28" s="411"/>
      <c r="E28" s="410"/>
      <c r="F28" s="424"/>
      <c r="G28" s="410"/>
      <c r="I28" s="459"/>
      <c r="J28" s="420"/>
      <c r="K28" s="122" t="s">
        <v>25</v>
      </c>
      <c r="L28" s="411"/>
      <c r="M28" s="410"/>
      <c r="N28" s="424"/>
      <c r="O28" s="410"/>
    </row>
    <row r="29" spans="1:15" ht="11.25" customHeight="1" thickBot="1">
      <c r="A29" s="458"/>
      <c r="B29" s="420"/>
      <c r="C29" s="118" t="s">
        <v>10</v>
      </c>
      <c r="D29" s="412">
        <f>SUM('Dati A'!D19:AB19)</f>
        <v>3</v>
      </c>
      <c r="E29" s="413">
        <f>IF(D29=0,0,D29/(F25+F29))</f>
        <v>0.5</v>
      </c>
      <c r="F29" s="414">
        <f>SUM(D29:D32)</f>
        <v>4</v>
      </c>
      <c r="G29" s="413">
        <f>IF(F29=0,0,F29/(F25+F29))</f>
        <v>0.6666666666666666</v>
      </c>
      <c r="I29" s="460"/>
      <c r="J29" s="420"/>
      <c r="K29" s="118" t="s">
        <v>10</v>
      </c>
      <c r="L29" s="412">
        <f>SUM('Dati A'!D38:AB38)</f>
        <v>0</v>
      </c>
      <c r="M29" s="413">
        <f>IF(L29=0,0,L29/(N25+N29))</f>
        <v>0</v>
      </c>
      <c r="N29" s="414">
        <f>SUM(L29:L32)</f>
        <v>2</v>
      </c>
      <c r="O29" s="413">
        <f>IF(N29=0,0,N29/(N25+N29))</f>
        <v>0.6666666666666666</v>
      </c>
    </row>
    <row r="30" spans="1:15" ht="11.25" customHeight="1">
      <c r="A30" s="453">
        <f>'Dati part'!J3</f>
        <v>71</v>
      </c>
      <c r="B30" s="420"/>
      <c r="C30" s="119" t="s">
        <v>26</v>
      </c>
      <c r="D30" s="412"/>
      <c r="E30" s="413"/>
      <c r="F30" s="414"/>
      <c r="G30" s="413"/>
      <c r="I30" s="453">
        <f>'Dati part'!J4</f>
        <v>114</v>
      </c>
      <c r="J30" s="420"/>
      <c r="K30" s="119" t="s">
        <v>26</v>
      </c>
      <c r="L30" s="412"/>
      <c r="M30" s="413"/>
      <c r="N30" s="414"/>
      <c r="O30" s="413"/>
    </row>
    <row r="31" spans="1:15" ht="11.25" customHeight="1">
      <c r="A31" s="454"/>
      <c r="B31" s="420"/>
      <c r="C31" s="118" t="s">
        <v>15</v>
      </c>
      <c r="D31" s="417">
        <f>SUM('Dati A'!D20:AB20)</f>
        <v>1</v>
      </c>
      <c r="E31" s="413">
        <f>IF(D31=0,0,D31/(F25+F29))</f>
        <v>0.16666666666666666</v>
      </c>
      <c r="F31" s="414"/>
      <c r="G31" s="413"/>
      <c r="I31" s="454"/>
      <c r="J31" s="420"/>
      <c r="K31" s="118" t="s">
        <v>15</v>
      </c>
      <c r="L31" s="417">
        <f>SUM('Dati A'!D39:AB39)</f>
        <v>2</v>
      </c>
      <c r="M31" s="413">
        <f>IF(L31=0,0,L31/(N25+N29))</f>
        <v>0.6666666666666666</v>
      </c>
      <c r="N31" s="414"/>
      <c r="O31" s="413"/>
    </row>
    <row r="32" spans="1:15" ht="11.25" customHeight="1" thickBot="1">
      <c r="A32" s="455"/>
      <c r="B32" s="421"/>
      <c r="C32" s="120" t="s">
        <v>27</v>
      </c>
      <c r="D32" s="418"/>
      <c r="E32" s="416"/>
      <c r="F32" s="415"/>
      <c r="G32" s="416"/>
      <c r="I32" s="455"/>
      <c r="J32" s="421"/>
      <c r="K32" s="120" t="s">
        <v>27</v>
      </c>
      <c r="L32" s="418"/>
      <c r="M32" s="416"/>
      <c r="N32" s="415"/>
      <c r="O32" s="416"/>
    </row>
    <row r="33" ht="11.25" customHeight="1" thickBot="1"/>
    <row r="34" spans="1:15" ht="11.25" customHeight="1">
      <c r="A34" s="437">
        <f>'Dati part'!B5</f>
        <v>4</v>
      </c>
      <c r="B34" s="429" t="s">
        <v>3</v>
      </c>
      <c r="C34" s="115" t="s">
        <v>7</v>
      </c>
      <c r="D34" s="434">
        <f>SUM('Dati A'!D43:AB43)</f>
        <v>3</v>
      </c>
      <c r="E34" s="431">
        <f>IF(D34=0,0,D34/(F34+F38))</f>
        <v>0.25</v>
      </c>
      <c r="F34" s="435">
        <f>SUM(D34:D37)</f>
        <v>10</v>
      </c>
      <c r="G34" s="431">
        <f>IF(F34=0,0,F34/(F34+F38))</f>
        <v>0.8333333333333334</v>
      </c>
      <c r="I34" s="437">
        <f>'Dati part'!B6</f>
        <v>6</v>
      </c>
      <c r="J34" s="429" t="s">
        <v>3</v>
      </c>
      <c r="K34" s="115" t="s">
        <v>7</v>
      </c>
      <c r="L34" s="434">
        <f>SUM('Dati A'!D62:AB62)</f>
        <v>0</v>
      </c>
      <c r="M34" s="431">
        <f>IF(L34=0,0,L34/(N34+N38))</f>
        <v>0</v>
      </c>
      <c r="N34" s="435">
        <f>SUM(L34:L37)</f>
        <v>3</v>
      </c>
      <c r="O34" s="431">
        <f>IF(N34=0,0,N34/(N34+N38))</f>
        <v>0.75</v>
      </c>
    </row>
    <row r="35" spans="1:15" ht="11.25" customHeight="1">
      <c r="A35" s="438"/>
      <c r="B35" s="420"/>
      <c r="C35" s="116" t="s">
        <v>8</v>
      </c>
      <c r="D35" s="433"/>
      <c r="E35" s="432"/>
      <c r="F35" s="436"/>
      <c r="G35" s="432"/>
      <c r="I35" s="438"/>
      <c r="J35" s="420"/>
      <c r="K35" s="116" t="s">
        <v>8</v>
      </c>
      <c r="L35" s="433"/>
      <c r="M35" s="432"/>
      <c r="N35" s="436"/>
      <c r="O35" s="432"/>
    </row>
    <row r="36" spans="1:15" ht="11.25" customHeight="1" thickBot="1">
      <c r="A36" s="439"/>
      <c r="B36" s="420"/>
      <c r="C36" s="117" t="s">
        <v>9</v>
      </c>
      <c r="D36" s="433">
        <f>SUM('Dati A'!D44:AB44)</f>
        <v>7</v>
      </c>
      <c r="E36" s="432">
        <f>IF(D36=0,0,D36/(F34+F38))</f>
        <v>0.5833333333333334</v>
      </c>
      <c r="F36" s="436"/>
      <c r="G36" s="432"/>
      <c r="I36" s="439"/>
      <c r="J36" s="420"/>
      <c r="K36" s="117" t="s">
        <v>9</v>
      </c>
      <c r="L36" s="433">
        <f>SUM('Dati A'!D63:AB63)</f>
        <v>3</v>
      </c>
      <c r="M36" s="432">
        <f>IF(L36=0,0,L36/(N34+N38))</f>
        <v>0.75</v>
      </c>
      <c r="N36" s="436"/>
      <c r="O36" s="432"/>
    </row>
    <row r="37" spans="1:15" ht="11.25" customHeight="1">
      <c r="A37" s="456" t="str">
        <f>'Dati part'!C5</f>
        <v>CATERINA TREBISONDA</v>
      </c>
      <c r="B37" s="420"/>
      <c r="C37" s="116" t="s">
        <v>29</v>
      </c>
      <c r="D37" s="433"/>
      <c r="E37" s="432"/>
      <c r="F37" s="436"/>
      <c r="G37" s="432"/>
      <c r="I37" s="456" t="str">
        <f>'Dati part'!C6</f>
        <v>GABRIELE SOLARO</v>
      </c>
      <c r="J37" s="420"/>
      <c r="K37" s="116" t="s">
        <v>29</v>
      </c>
      <c r="L37" s="433"/>
      <c r="M37" s="432"/>
      <c r="N37" s="436"/>
      <c r="O37" s="432"/>
    </row>
    <row r="38" spans="1:15" ht="11.25" customHeight="1">
      <c r="A38" s="459"/>
      <c r="B38" s="420"/>
      <c r="C38" s="118" t="s">
        <v>10</v>
      </c>
      <c r="D38" s="412">
        <f>SUM('Dati A'!D45:AB45)</f>
        <v>2</v>
      </c>
      <c r="E38" s="413">
        <f>IF(D38=0,0,D38/(F34+F38))</f>
        <v>0.16666666666666666</v>
      </c>
      <c r="F38" s="414">
        <f>SUM(D38:D41)</f>
        <v>2</v>
      </c>
      <c r="G38" s="413">
        <f>IF(F38=0,0,F38/(F34+F38))</f>
        <v>0.16666666666666666</v>
      </c>
      <c r="I38" s="459"/>
      <c r="J38" s="420"/>
      <c r="K38" s="118" t="s">
        <v>10</v>
      </c>
      <c r="L38" s="412">
        <f>SUM('Dati A'!D64:AB64)</f>
        <v>1</v>
      </c>
      <c r="M38" s="413">
        <f>IF(L38=0,0,L38/(N34+N38))</f>
        <v>0.25</v>
      </c>
      <c r="N38" s="414">
        <f>SUM(L38:L41)</f>
        <v>1</v>
      </c>
      <c r="O38" s="413">
        <f>IF(N38=0,0,N38/(N34+N38))</f>
        <v>0.25</v>
      </c>
    </row>
    <row r="39" spans="1:15" ht="11.25" customHeight="1">
      <c r="A39" s="459"/>
      <c r="B39" s="420"/>
      <c r="C39" s="119" t="s">
        <v>11</v>
      </c>
      <c r="D39" s="412"/>
      <c r="E39" s="413"/>
      <c r="F39" s="414"/>
      <c r="G39" s="413"/>
      <c r="I39" s="459"/>
      <c r="J39" s="420"/>
      <c r="K39" s="119" t="s">
        <v>11</v>
      </c>
      <c r="L39" s="412"/>
      <c r="M39" s="413"/>
      <c r="N39" s="414"/>
      <c r="O39" s="413"/>
    </row>
    <row r="40" spans="1:15" ht="11.25" customHeight="1">
      <c r="A40" s="459"/>
      <c r="B40" s="420"/>
      <c r="C40" s="118" t="s">
        <v>30</v>
      </c>
      <c r="D40" s="425">
        <f>SUM('Dati A'!D46:AB46)</f>
        <v>0</v>
      </c>
      <c r="E40" s="413">
        <f>IF(D40=0,0,D40/(F34+F38))</f>
        <v>0</v>
      </c>
      <c r="F40" s="414"/>
      <c r="G40" s="413"/>
      <c r="I40" s="459"/>
      <c r="J40" s="420"/>
      <c r="K40" s="118" t="s">
        <v>30</v>
      </c>
      <c r="L40" s="425">
        <f>SUM('Dati A'!D65:AB65)</f>
        <v>0</v>
      </c>
      <c r="M40" s="413">
        <f>IF(L40=0,0,L40/(N34+N38))</f>
        <v>0</v>
      </c>
      <c r="N40" s="414"/>
      <c r="O40" s="413"/>
    </row>
    <row r="41" spans="1:15" ht="11.25" customHeight="1" thickBot="1">
      <c r="A41" s="459"/>
      <c r="B41" s="421"/>
      <c r="C41" s="120" t="s">
        <v>28</v>
      </c>
      <c r="D41" s="426"/>
      <c r="E41" s="416"/>
      <c r="F41" s="415"/>
      <c r="G41" s="416"/>
      <c r="I41" s="459"/>
      <c r="J41" s="421"/>
      <c r="K41" s="120" t="s">
        <v>28</v>
      </c>
      <c r="L41" s="426"/>
      <c r="M41" s="416"/>
      <c r="N41" s="415"/>
      <c r="O41" s="416"/>
    </row>
    <row r="42" spans="1:15" ht="11.25" customHeight="1">
      <c r="A42" s="459"/>
      <c r="B42" s="429" t="s">
        <v>4</v>
      </c>
      <c r="C42" s="121" t="s">
        <v>7</v>
      </c>
      <c r="D42" s="434">
        <f>SUM('Dati A'!D47:AB47)</f>
        <v>0</v>
      </c>
      <c r="E42" s="431">
        <f>IF(D42=0,0,D42/(F42+F46))</f>
        <v>0</v>
      </c>
      <c r="F42" s="435">
        <f>SUM(D42:D45)</f>
        <v>0</v>
      </c>
      <c r="G42" s="431">
        <f>IF(F42=0,0,F42/(F42+F46))</f>
        <v>0</v>
      </c>
      <c r="I42" s="459"/>
      <c r="J42" s="429" t="s">
        <v>4</v>
      </c>
      <c r="K42" s="121" t="s">
        <v>7</v>
      </c>
      <c r="L42" s="434">
        <f>SUM('Dati A'!D66:AB66)</f>
        <v>0</v>
      </c>
      <c r="M42" s="431">
        <f>IF(L42=0,0,L42/(N42+N46))</f>
        <v>0</v>
      </c>
      <c r="N42" s="435">
        <f>SUM(L42:L45)</f>
        <v>1</v>
      </c>
      <c r="O42" s="431">
        <f>IF(N42=0,0,N42/(N42+N46))</f>
        <v>0.5</v>
      </c>
    </row>
    <row r="43" spans="1:15" ht="11.25" customHeight="1">
      <c r="A43" s="459"/>
      <c r="B43" s="420"/>
      <c r="C43" s="122" t="s">
        <v>13</v>
      </c>
      <c r="D43" s="433"/>
      <c r="E43" s="432"/>
      <c r="F43" s="436"/>
      <c r="G43" s="432"/>
      <c r="I43" s="459"/>
      <c r="J43" s="420"/>
      <c r="K43" s="122" t="s">
        <v>13</v>
      </c>
      <c r="L43" s="433"/>
      <c r="M43" s="432"/>
      <c r="N43" s="436"/>
      <c r="O43" s="432"/>
    </row>
    <row r="44" spans="1:15" ht="11.25" customHeight="1">
      <c r="A44" s="459"/>
      <c r="B44" s="420"/>
      <c r="C44" s="123" t="s">
        <v>9</v>
      </c>
      <c r="D44" s="433">
        <f>SUM('Dati A'!D48:AB48)</f>
        <v>0</v>
      </c>
      <c r="E44" s="432">
        <f>IF(D44=0,0,D44/(F42+F46))</f>
        <v>0</v>
      </c>
      <c r="F44" s="436"/>
      <c r="G44" s="432"/>
      <c r="I44" s="459"/>
      <c r="J44" s="420"/>
      <c r="K44" s="123" t="s">
        <v>9</v>
      </c>
      <c r="L44" s="433">
        <f>SUM('Dati A'!D67:AB67)</f>
        <v>1</v>
      </c>
      <c r="M44" s="432">
        <f>IF(L44=0,0,L44/(N42+N46))</f>
        <v>0.5</v>
      </c>
      <c r="N44" s="436"/>
      <c r="O44" s="432"/>
    </row>
    <row r="45" spans="1:15" ht="11.25" customHeight="1">
      <c r="A45" s="459"/>
      <c r="B45" s="420"/>
      <c r="C45" s="122" t="s">
        <v>25</v>
      </c>
      <c r="D45" s="433"/>
      <c r="E45" s="432"/>
      <c r="F45" s="436"/>
      <c r="G45" s="432"/>
      <c r="I45" s="459"/>
      <c r="J45" s="420"/>
      <c r="K45" s="122" t="s">
        <v>25</v>
      </c>
      <c r="L45" s="433"/>
      <c r="M45" s="432"/>
      <c r="N45" s="436"/>
      <c r="O45" s="432"/>
    </row>
    <row r="46" spans="1:15" ht="11.25" customHeight="1">
      <c r="A46" s="459"/>
      <c r="B46" s="420"/>
      <c r="C46" s="118" t="s">
        <v>14</v>
      </c>
      <c r="D46" s="412">
        <f>SUM('Dati A'!D49:AB49)</f>
        <v>0</v>
      </c>
      <c r="E46" s="413">
        <f>IF(D46=0,0,D46/(F42+F46))</f>
        <v>0</v>
      </c>
      <c r="F46" s="414">
        <f>SUM(D46:D49)</f>
        <v>3</v>
      </c>
      <c r="G46" s="413">
        <f>IF(F46=0,0,F46/(F42+F46))</f>
        <v>1</v>
      </c>
      <c r="I46" s="459"/>
      <c r="J46" s="420"/>
      <c r="K46" s="118" t="s">
        <v>14</v>
      </c>
      <c r="L46" s="412">
        <f>SUM('Dati A'!D68:AB68)</f>
        <v>1</v>
      </c>
      <c r="M46" s="413">
        <f>IF(L46=0,0,L46/(N42+N46))</f>
        <v>0.5</v>
      </c>
      <c r="N46" s="414">
        <f>SUM(L46:L49)</f>
        <v>1</v>
      </c>
      <c r="O46" s="413">
        <f>IF(N46=0,0,N46/(N42+N46))</f>
        <v>0.5</v>
      </c>
    </row>
    <row r="47" spans="1:15" ht="11.25" customHeight="1">
      <c r="A47" s="459"/>
      <c r="B47" s="420"/>
      <c r="C47" s="119" t="s">
        <v>26</v>
      </c>
      <c r="D47" s="412"/>
      <c r="E47" s="413"/>
      <c r="F47" s="414"/>
      <c r="G47" s="413"/>
      <c r="I47" s="459"/>
      <c r="J47" s="420"/>
      <c r="K47" s="119" t="s">
        <v>26</v>
      </c>
      <c r="L47" s="412"/>
      <c r="M47" s="413"/>
      <c r="N47" s="414"/>
      <c r="O47" s="413"/>
    </row>
    <row r="48" spans="1:15" ht="11.25" customHeight="1">
      <c r="A48" s="459"/>
      <c r="B48" s="420"/>
      <c r="C48" s="118" t="s">
        <v>15</v>
      </c>
      <c r="D48" s="417">
        <f>SUM('Dati A'!D50:AB50)</f>
        <v>3</v>
      </c>
      <c r="E48" s="413">
        <f>IF(D48=0,0,D48/(F42+F46))</f>
        <v>1</v>
      </c>
      <c r="F48" s="414"/>
      <c r="G48" s="413"/>
      <c r="I48" s="459"/>
      <c r="J48" s="420"/>
      <c r="K48" s="118" t="s">
        <v>15</v>
      </c>
      <c r="L48" s="417">
        <f>SUM('Dati A'!D69:AB69)</f>
        <v>0</v>
      </c>
      <c r="M48" s="413">
        <f>IF(L48=0,0,L48/(N42+N46))</f>
        <v>0</v>
      </c>
      <c r="N48" s="414"/>
      <c r="O48" s="413"/>
    </row>
    <row r="49" spans="1:15" ht="11.25" customHeight="1" thickBot="1">
      <c r="A49" s="459"/>
      <c r="B49" s="421"/>
      <c r="C49" s="120" t="s">
        <v>27</v>
      </c>
      <c r="D49" s="418"/>
      <c r="E49" s="416"/>
      <c r="F49" s="415"/>
      <c r="G49" s="416"/>
      <c r="I49" s="459"/>
      <c r="J49" s="421"/>
      <c r="K49" s="120" t="s">
        <v>27</v>
      </c>
      <c r="L49" s="418"/>
      <c r="M49" s="416"/>
      <c r="N49" s="415"/>
      <c r="O49" s="416"/>
    </row>
    <row r="50" spans="1:15" ht="11.25" customHeight="1">
      <c r="A50" s="459"/>
      <c r="B50" s="429" t="s">
        <v>5</v>
      </c>
      <c r="C50" s="121" t="s">
        <v>16</v>
      </c>
      <c r="D50" s="430">
        <f>SUM('Dati A'!D51:AB51)</f>
        <v>0</v>
      </c>
      <c r="E50" s="428">
        <f>IF(D50=0,0,D50/(F50+F54))</f>
        <v>0</v>
      </c>
      <c r="F50" s="427">
        <f>SUM(D50:D53)</f>
        <v>12</v>
      </c>
      <c r="G50" s="428">
        <f>IF(F50=0,0,F50/(F50+F54))</f>
        <v>0.75</v>
      </c>
      <c r="I50" s="459"/>
      <c r="J50" s="429" t="s">
        <v>5</v>
      </c>
      <c r="K50" s="121" t="s">
        <v>16</v>
      </c>
      <c r="L50" s="430">
        <f>SUM('Dati A'!D70:AB70)</f>
        <v>0</v>
      </c>
      <c r="M50" s="428">
        <f>IF(L50=0,0,L50/(N50+N54))</f>
        <v>0</v>
      </c>
      <c r="N50" s="427">
        <f>SUM(L50:L53)</f>
        <v>0</v>
      </c>
      <c r="O50" s="428">
        <f>IF(N50=0,0,N50/(N50+N54))</f>
        <v>0</v>
      </c>
    </row>
    <row r="51" spans="1:15" ht="11.25" customHeight="1">
      <c r="A51" s="459"/>
      <c r="B51" s="420"/>
      <c r="C51" s="122" t="s">
        <v>8</v>
      </c>
      <c r="D51" s="411"/>
      <c r="E51" s="410"/>
      <c r="F51" s="424"/>
      <c r="G51" s="410"/>
      <c r="I51" s="459"/>
      <c r="J51" s="420"/>
      <c r="K51" s="122" t="s">
        <v>8</v>
      </c>
      <c r="L51" s="411"/>
      <c r="M51" s="410"/>
      <c r="N51" s="424"/>
      <c r="O51" s="410"/>
    </row>
    <row r="52" spans="1:15" ht="11.25" customHeight="1">
      <c r="A52" s="459"/>
      <c r="B52" s="420"/>
      <c r="C52" s="123" t="s">
        <v>9</v>
      </c>
      <c r="D52" s="411">
        <f>SUM('Dati A'!D52:AB52)</f>
        <v>12</v>
      </c>
      <c r="E52" s="410">
        <f>IF(D52=0,0,D52/(F50+F54))</f>
        <v>0.75</v>
      </c>
      <c r="F52" s="424"/>
      <c r="G52" s="410"/>
      <c r="I52" s="459"/>
      <c r="J52" s="420"/>
      <c r="K52" s="123" t="s">
        <v>9</v>
      </c>
      <c r="L52" s="411">
        <f>SUM('Dati A'!D71:AB71)</f>
        <v>0</v>
      </c>
      <c r="M52" s="410">
        <f>IF(L52=0,0,L52/(N50+N54))</f>
        <v>0</v>
      </c>
      <c r="N52" s="424"/>
      <c r="O52" s="410"/>
    </row>
    <row r="53" spans="1:15" ht="11.25" customHeight="1">
      <c r="A53" s="459"/>
      <c r="B53" s="420"/>
      <c r="C53" s="122" t="s">
        <v>17</v>
      </c>
      <c r="D53" s="411"/>
      <c r="E53" s="410"/>
      <c r="F53" s="424"/>
      <c r="G53" s="410"/>
      <c r="I53" s="459"/>
      <c r="J53" s="420"/>
      <c r="K53" s="122" t="s">
        <v>17</v>
      </c>
      <c r="L53" s="411"/>
      <c r="M53" s="410"/>
      <c r="N53" s="424"/>
      <c r="O53" s="410"/>
    </row>
    <row r="54" spans="1:15" ht="11.25" customHeight="1">
      <c r="A54" s="459"/>
      <c r="B54" s="420"/>
      <c r="C54" s="118" t="s">
        <v>18</v>
      </c>
      <c r="D54" s="412">
        <f>SUM('Dati A'!D53:AB53)</f>
        <v>1</v>
      </c>
      <c r="E54" s="413">
        <f>IF(D54=0,0,D54/(F50+F54))</f>
        <v>0.0625</v>
      </c>
      <c r="F54" s="414">
        <f>SUM(D54:D57)</f>
        <v>4</v>
      </c>
      <c r="G54" s="413">
        <f>IF(F54=0,0,F54/(F50+F54))</f>
        <v>0.25</v>
      </c>
      <c r="I54" s="459"/>
      <c r="J54" s="420"/>
      <c r="K54" s="118" t="s">
        <v>18</v>
      </c>
      <c r="L54" s="412">
        <f>SUM('Dati A'!D72:AB72)</f>
        <v>0</v>
      </c>
      <c r="M54" s="413">
        <f>IF(L54=0,0,L54/(N50+N54))</f>
        <v>0</v>
      </c>
      <c r="N54" s="414">
        <f>SUM(L54:L57)</f>
        <v>2</v>
      </c>
      <c r="O54" s="413">
        <f>IF(N54=0,0,N54/(N50+N54))</f>
        <v>1</v>
      </c>
    </row>
    <row r="55" spans="1:15" ht="11.25" customHeight="1">
      <c r="A55" s="459"/>
      <c r="B55" s="420"/>
      <c r="C55" s="119" t="s">
        <v>19</v>
      </c>
      <c r="D55" s="412"/>
      <c r="E55" s="413"/>
      <c r="F55" s="414"/>
      <c r="G55" s="413"/>
      <c r="I55" s="459"/>
      <c r="J55" s="420"/>
      <c r="K55" s="119" t="s">
        <v>19</v>
      </c>
      <c r="L55" s="412"/>
      <c r="M55" s="413"/>
      <c r="N55" s="414"/>
      <c r="O55" s="413"/>
    </row>
    <row r="56" spans="1:15" ht="11.25" customHeight="1">
      <c r="A56" s="459"/>
      <c r="B56" s="420"/>
      <c r="C56" s="118" t="s">
        <v>12</v>
      </c>
      <c r="D56" s="425">
        <f>SUM('Dati A'!D54:AB54)</f>
        <v>3</v>
      </c>
      <c r="E56" s="413">
        <f>IF(D56=0,0,D56/(F50+F54))</f>
        <v>0.1875</v>
      </c>
      <c r="F56" s="414"/>
      <c r="G56" s="413"/>
      <c r="I56" s="459"/>
      <c r="J56" s="420"/>
      <c r="K56" s="118" t="s">
        <v>12</v>
      </c>
      <c r="L56" s="425">
        <f>SUM('Dati A'!D73:AB73)</f>
        <v>2</v>
      </c>
      <c r="M56" s="413">
        <f>IF(L56=0,0,L56/(N50+N54))</f>
        <v>1</v>
      </c>
      <c r="N56" s="414"/>
      <c r="O56" s="413"/>
    </row>
    <row r="57" spans="1:15" ht="11.25" customHeight="1" thickBot="1">
      <c r="A57" s="459"/>
      <c r="B57" s="421"/>
      <c r="C57" s="120" t="s">
        <v>28</v>
      </c>
      <c r="D57" s="426"/>
      <c r="E57" s="416"/>
      <c r="F57" s="415"/>
      <c r="G57" s="416"/>
      <c r="I57" s="459"/>
      <c r="J57" s="421"/>
      <c r="K57" s="120" t="s">
        <v>28</v>
      </c>
      <c r="L57" s="426"/>
      <c r="M57" s="416"/>
      <c r="N57" s="415"/>
      <c r="O57" s="416"/>
    </row>
    <row r="58" spans="1:15" ht="11.25" customHeight="1">
      <c r="A58" s="459"/>
      <c r="B58" s="419" t="s">
        <v>22</v>
      </c>
      <c r="C58" s="121" t="s">
        <v>7</v>
      </c>
      <c r="D58" s="422">
        <f>SUM('Dati A'!D55:AB55)</f>
        <v>1</v>
      </c>
      <c r="E58" s="409">
        <f>IF(D58=0,0,D58/(F58+F62))</f>
        <v>0.1</v>
      </c>
      <c r="F58" s="423">
        <f>SUM(D58:D61)</f>
        <v>7</v>
      </c>
      <c r="G58" s="409">
        <f>IF(F58=0,0,F58/(F58+F62))</f>
        <v>0.7</v>
      </c>
      <c r="I58" s="459"/>
      <c r="J58" s="419" t="s">
        <v>22</v>
      </c>
      <c r="K58" s="121" t="s">
        <v>7</v>
      </c>
      <c r="L58" s="422">
        <f>SUM('Dati A'!D74:AB74)</f>
        <v>0</v>
      </c>
      <c r="M58" s="409">
        <f>IF(L58=0,0,L58/(N58+N62))</f>
        <v>0</v>
      </c>
      <c r="N58" s="423">
        <f>SUM(L58:L61)</f>
        <v>0</v>
      </c>
      <c r="O58" s="409">
        <f>IF(N58=0,0,N58/(N58+N62))</f>
        <v>0</v>
      </c>
    </row>
    <row r="59" spans="1:15" ht="11.25" customHeight="1">
      <c r="A59" s="459"/>
      <c r="B59" s="420"/>
      <c r="C59" s="122" t="s">
        <v>13</v>
      </c>
      <c r="D59" s="411"/>
      <c r="E59" s="410"/>
      <c r="F59" s="424"/>
      <c r="G59" s="410"/>
      <c r="I59" s="459"/>
      <c r="J59" s="420"/>
      <c r="K59" s="122" t="s">
        <v>13</v>
      </c>
      <c r="L59" s="411"/>
      <c r="M59" s="410"/>
      <c r="N59" s="424"/>
      <c r="O59" s="410"/>
    </row>
    <row r="60" spans="1:15" ht="11.25" customHeight="1">
      <c r="A60" s="459"/>
      <c r="B60" s="420"/>
      <c r="C60" s="123" t="s">
        <v>9</v>
      </c>
      <c r="D60" s="411">
        <f>SUM('Dati A'!D56:AB56)</f>
        <v>6</v>
      </c>
      <c r="E60" s="410">
        <f>IF(D60=0,0,D60/(F58+F62))</f>
        <v>0.6</v>
      </c>
      <c r="F60" s="424"/>
      <c r="G60" s="410"/>
      <c r="I60" s="459"/>
      <c r="J60" s="420"/>
      <c r="K60" s="123" t="s">
        <v>9</v>
      </c>
      <c r="L60" s="411">
        <f>SUM('Dati A'!D75:AB75)</f>
        <v>0</v>
      </c>
      <c r="M60" s="410">
        <f>IF(L60=0,0,L60/(N58+N62))</f>
        <v>0</v>
      </c>
      <c r="N60" s="424"/>
      <c r="O60" s="410"/>
    </row>
    <row r="61" spans="1:15" ht="11.25" customHeight="1">
      <c r="A61" s="459"/>
      <c r="B61" s="420"/>
      <c r="C61" s="122" t="s">
        <v>25</v>
      </c>
      <c r="D61" s="411"/>
      <c r="E61" s="410"/>
      <c r="F61" s="424"/>
      <c r="G61" s="410"/>
      <c r="I61" s="459"/>
      <c r="J61" s="420"/>
      <c r="K61" s="122" t="s">
        <v>25</v>
      </c>
      <c r="L61" s="411"/>
      <c r="M61" s="410"/>
      <c r="N61" s="424"/>
      <c r="O61" s="410"/>
    </row>
    <row r="62" spans="1:15" ht="11.25" customHeight="1" thickBot="1">
      <c r="A62" s="460"/>
      <c r="B62" s="420"/>
      <c r="C62" s="118" t="s">
        <v>10</v>
      </c>
      <c r="D62" s="412">
        <f>SUM('Dati A'!D57:AB57)</f>
        <v>3</v>
      </c>
      <c r="E62" s="413">
        <f>IF(D62=0,0,D62/(F58+F62))</f>
        <v>0.3</v>
      </c>
      <c r="F62" s="414">
        <f>SUM(D62:D65)</f>
        <v>3</v>
      </c>
      <c r="G62" s="413">
        <f>IF(F62=0,0,F62/(F58+F62))</f>
        <v>0.3</v>
      </c>
      <c r="I62" s="460"/>
      <c r="J62" s="420"/>
      <c r="K62" s="118" t="s">
        <v>10</v>
      </c>
      <c r="L62" s="412">
        <f>SUM('Dati A'!D76:AB76)</f>
        <v>1</v>
      </c>
      <c r="M62" s="413">
        <f>IF(L62=0,0,L62/(N58+N62))</f>
        <v>1</v>
      </c>
      <c r="N62" s="414">
        <f>SUM(L62:L65)</f>
        <v>1</v>
      </c>
      <c r="O62" s="413">
        <f>IF(N62=0,0,N62/(N58+N62))</f>
        <v>1</v>
      </c>
    </row>
    <row r="63" spans="1:15" ht="11.25" customHeight="1">
      <c r="A63" s="453">
        <f>'Dati part'!J5</f>
        <v>114</v>
      </c>
      <c r="B63" s="420"/>
      <c r="C63" s="119" t="s">
        <v>26</v>
      </c>
      <c r="D63" s="412"/>
      <c r="E63" s="413"/>
      <c r="F63" s="414"/>
      <c r="G63" s="413"/>
      <c r="I63" s="453">
        <f>'Dati part'!J6</f>
        <v>33</v>
      </c>
      <c r="J63" s="420"/>
      <c r="K63" s="119" t="s">
        <v>26</v>
      </c>
      <c r="L63" s="412"/>
      <c r="M63" s="413"/>
      <c r="N63" s="414"/>
      <c r="O63" s="413"/>
    </row>
    <row r="64" spans="1:15" ht="11.25" customHeight="1">
      <c r="A64" s="454"/>
      <c r="B64" s="420"/>
      <c r="C64" s="118" t="s">
        <v>15</v>
      </c>
      <c r="D64" s="417">
        <f>SUM('Dati A'!D58:AB58)</f>
        <v>0</v>
      </c>
      <c r="E64" s="413">
        <f>IF(D64=0,0,D64/(F58+F62))</f>
        <v>0</v>
      </c>
      <c r="F64" s="414"/>
      <c r="G64" s="413"/>
      <c r="I64" s="454"/>
      <c r="J64" s="420"/>
      <c r="K64" s="118" t="s">
        <v>15</v>
      </c>
      <c r="L64" s="417">
        <f>SUM('Dati A'!D77:AB77)</f>
        <v>0</v>
      </c>
      <c r="M64" s="413">
        <f>IF(L64=0,0,L64/(N58+N62))</f>
        <v>0</v>
      </c>
      <c r="N64" s="414"/>
      <c r="O64" s="413"/>
    </row>
    <row r="65" spans="1:15" ht="11.25" customHeight="1" thickBot="1">
      <c r="A65" s="455"/>
      <c r="B65" s="421"/>
      <c r="C65" s="120" t="s">
        <v>27</v>
      </c>
      <c r="D65" s="418"/>
      <c r="E65" s="416"/>
      <c r="F65" s="415"/>
      <c r="G65" s="416"/>
      <c r="I65" s="455"/>
      <c r="J65" s="421"/>
      <c r="K65" s="120" t="s">
        <v>27</v>
      </c>
      <c r="L65" s="418"/>
      <c r="M65" s="416"/>
      <c r="N65" s="415"/>
      <c r="O65" s="416"/>
    </row>
  </sheetData>
  <sheetProtection password="F4DA" sheet="1" objects="1" scenarios="1"/>
  <mergeCells count="220">
    <mergeCell ref="I63:I65"/>
    <mergeCell ref="A63:A65"/>
    <mergeCell ref="A4:A29"/>
    <mergeCell ref="I4:I29"/>
    <mergeCell ref="A37:A62"/>
    <mergeCell ref="I37:I62"/>
    <mergeCell ref="A30:A32"/>
    <mergeCell ref="I30:I32"/>
    <mergeCell ref="B1:B8"/>
    <mergeCell ref="B9:B16"/>
    <mergeCell ref="B17:B24"/>
    <mergeCell ref="B25:B32"/>
    <mergeCell ref="A1:A3"/>
    <mergeCell ref="D1:D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1:E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1:F4"/>
    <mergeCell ref="F5:F8"/>
    <mergeCell ref="F9:F12"/>
    <mergeCell ref="F13:F16"/>
    <mergeCell ref="F17:F20"/>
    <mergeCell ref="F21:F24"/>
    <mergeCell ref="F25:F28"/>
    <mergeCell ref="F29:F32"/>
    <mergeCell ref="G1:G4"/>
    <mergeCell ref="G5:G8"/>
    <mergeCell ref="G9:G12"/>
    <mergeCell ref="G13:G16"/>
    <mergeCell ref="G17:G20"/>
    <mergeCell ref="G21:G24"/>
    <mergeCell ref="G25:G28"/>
    <mergeCell ref="G29:G32"/>
    <mergeCell ref="I1:I3"/>
    <mergeCell ref="J1:J8"/>
    <mergeCell ref="L1:L2"/>
    <mergeCell ref="M1:M2"/>
    <mergeCell ref="L5:L6"/>
    <mergeCell ref="M5:M6"/>
    <mergeCell ref="J9:J16"/>
    <mergeCell ref="L9:L10"/>
    <mergeCell ref="M9:M10"/>
    <mergeCell ref="N1:N4"/>
    <mergeCell ref="L11:L12"/>
    <mergeCell ref="M11:M12"/>
    <mergeCell ref="L13:L14"/>
    <mergeCell ref="M13:M14"/>
    <mergeCell ref="N9:N12"/>
    <mergeCell ref="O1:O4"/>
    <mergeCell ref="L3:L4"/>
    <mergeCell ref="M3:M4"/>
    <mergeCell ref="N5:N8"/>
    <mergeCell ref="O5:O8"/>
    <mergeCell ref="L7:L8"/>
    <mergeCell ref="M7:M8"/>
    <mergeCell ref="O9:O12"/>
    <mergeCell ref="N13:N16"/>
    <mergeCell ref="O13:O16"/>
    <mergeCell ref="L15:L16"/>
    <mergeCell ref="M15:M16"/>
    <mergeCell ref="J17:J24"/>
    <mergeCell ref="L17:L18"/>
    <mergeCell ref="M17:M18"/>
    <mergeCell ref="L21:L22"/>
    <mergeCell ref="M21:M22"/>
    <mergeCell ref="N17:N20"/>
    <mergeCell ref="O17:O20"/>
    <mergeCell ref="L19:L20"/>
    <mergeCell ref="M19:M20"/>
    <mergeCell ref="N21:N24"/>
    <mergeCell ref="O21:O24"/>
    <mergeCell ref="L23:L24"/>
    <mergeCell ref="M23:M24"/>
    <mergeCell ref="J25:J32"/>
    <mergeCell ref="L25:L26"/>
    <mergeCell ref="M25:M26"/>
    <mergeCell ref="N25:N28"/>
    <mergeCell ref="O25:O28"/>
    <mergeCell ref="L27:L28"/>
    <mergeCell ref="M27:M28"/>
    <mergeCell ref="L29:L30"/>
    <mergeCell ref="M29:M30"/>
    <mergeCell ref="N29:N32"/>
    <mergeCell ref="O29:O32"/>
    <mergeCell ref="L31:L32"/>
    <mergeCell ref="M31:M32"/>
    <mergeCell ref="A34:A36"/>
    <mergeCell ref="B34:B41"/>
    <mergeCell ref="D34:D35"/>
    <mergeCell ref="E34:E35"/>
    <mergeCell ref="D38:D39"/>
    <mergeCell ref="E38:E39"/>
    <mergeCell ref="B42:B49"/>
    <mergeCell ref="D42:D43"/>
    <mergeCell ref="E42:E43"/>
    <mergeCell ref="F34:F37"/>
    <mergeCell ref="D44:D45"/>
    <mergeCell ref="E44:E45"/>
    <mergeCell ref="D46:D47"/>
    <mergeCell ref="E46:E47"/>
    <mergeCell ref="F42:F45"/>
    <mergeCell ref="G34:G37"/>
    <mergeCell ref="D36:D37"/>
    <mergeCell ref="E36:E37"/>
    <mergeCell ref="F38:F41"/>
    <mergeCell ref="G38:G41"/>
    <mergeCell ref="D40:D41"/>
    <mergeCell ref="E40:E41"/>
    <mergeCell ref="G42:G45"/>
    <mergeCell ref="F46:F49"/>
    <mergeCell ref="G46:G49"/>
    <mergeCell ref="D48:D49"/>
    <mergeCell ref="E48:E49"/>
    <mergeCell ref="B50:B57"/>
    <mergeCell ref="D50:D51"/>
    <mergeCell ref="E50:E51"/>
    <mergeCell ref="D54:D55"/>
    <mergeCell ref="E54:E55"/>
    <mergeCell ref="F50:F53"/>
    <mergeCell ref="G50:G53"/>
    <mergeCell ref="D52:D53"/>
    <mergeCell ref="E52:E53"/>
    <mergeCell ref="F54:F57"/>
    <mergeCell ref="G54:G57"/>
    <mergeCell ref="D56:D57"/>
    <mergeCell ref="E56:E57"/>
    <mergeCell ref="B58:B65"/>
    <mergeCell ref="D58:D59"/>
    <mergeCell ref="E58:E59"/>
    <mergeCell ref="F58:F61"/>
    <mergeCell ref="G58:G61"/>
    <mergeCell ref="D60:D61"/>
    <mergeCell ref="E60:E61"/>
    <mergeCell ref="D62:D63"/>
    <mergeCell ref="E62:E63"/>
    <mergeCell ref="F62:F65"/>
    <mergeCell ref="G62:G65"/>
    <mergeCell ref="D64:D65"/>
    <mergeCell ref="E64:E65"/>
    <mergeCell ref="I34:I36"/>
    <mergeCell ref="J34:J41"/>
    <mergeCell ref="L34:L35"/>
    <mergeCell ref="M34:M35"/>
    <mergeCell ref="L38:L39"/>
    <mergeCell ref="M38:M39"/>
    <mergeCell ref="J42:J49"/>
    <mergeCell ref="L42:L43"/>
    <mergeCell ref="M42:M43"/>
    <mergeCell ref="N34:N37"/>
    <mergeCell ref="L44:L45"/>
    <mergeCell ref="M44:M45"/>
    <mergeCell ref="L46:L47"/>
    <mergeCell ref="M46:M47"/>
    <mergeCell ref="N42:N45"/>
    <mergeCell ref="O34:O37"/>
    <mergeCell ref="L36:L37"/>
    <mergeCell ref="M36:M37"/>
    <mergeCell ref="N38:N41"/>
    <mergeCell ref="O38:O41"/>
    <mergeCell ref="L40:L41"/>
    <mergeCell ref="M40:M41"/>
    <mergeCell ref="O42:O45"/>
    <mergeCell ref="N46:N49"/>
    <mergeCell ref="O46:O49"/>
    <mergeCell ref="L48:L49"/>
    <mergeCell ref="M48:M49"/>
    <mergeCell ref="J50:J57"/>
    <mergeCell ref="L50:L51"/>
    <mergeCell ref="M50:M51"/>
    <mergeCell ref="L54:L55"/>
    <mergeCell ref="M54:M55"/>
    <mergeCell ref="N50:N53"/>
    <mergeCell ref="O50:O53"/>
    <mergeCell ref="L52:L53"/>
    <mergeCell ref="M52:M53"/>
    <mergeCell ref="N54:N57"/>
    <mergeCell ref="O54:O57"/>
    <mergeCell ref="L56:L57"/>
    <mergeCell ref="M56:M57"/>
    <mergeCell ref="J58:J65"/>
    <mergeCell ref="L58:L59"/>
    <mergeCell ref="M58:M59"/>
    <mergeCell ref="N58:N61"/>
    <mergeCell ref="O58:O61"/>
    <mergeCell ref="L60:L61"/>
    <mergeCell ref="M60:M61"/>
    <mergeCell ref="L62:L63"/>
    <mergeCell ref="M62:M63"/>
    <mergeCell ref="N62:N65"/>
    <mergeCell ref="O62:O65"/>
    <mergeCell ref="L64:L65"/>
    <mergeCell ref="M64:M6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tabColor indexed="34"/>
  </sheetPr>
  <dimension ref="A1:O65"/>
  <sheetViews>
    <sheetView workbookViewId="0" topLeftCell="A1">
      <selection activeCell="I4" sqref="I4:I29"/>
    </sheetView>
  </sheetViews>
  <sheetFormatPr defaultColWidth="9.140625" defaultRowHeight="11.25" customHeight="1"/>
  <cols>
    <col min="1" max="1" width="5.8515625" style="63" customWidth="1"/>
    <col min="2" max="2" width="3.00390625" style="63" bestFit="1" customWidth="1"/>
    <col min="3" max="3" width="16.7109375" style="76" bestFit="1" customWidth="1"/>
    <col min="4" max="4" width="4.28125" style="63" customWidth="1"/>
    <col min="5" max="5" width="5.8515625" style="63" bestFit="1" customWidth="1"/>
    <col min="6" max="6" width="4.28125" style="63" customWidth="1"/>
    <col min="7" max="7" width="5.8515625" style="63" bestFit="1" customWidth="1"/>
    <col min="8" max="8" width="2.140625" style="63" customWidth="1"/>
    <col min="9" max="9" width="5.8515625" style="63" customWidth="1"/>
    <col min="10" max="10" width="3.00390625" style="63" bestFit="1" customWidth="1"/>
    <col min="11" max="11" width="16.7109375" style="63" bestFit="1" customWidth="1"/>
    <col min="12" max="12" width="4.28125" style="63" customWidth="1"/>
    <col min="13" max="13" width="5.8515625" style="63" customWidth="1"/>
    <col min="14" max="14" width="4.28125" style="63" customWidth="1"/>
    <col min="15" max="15" width="5.8515625" style="63" customWidth="1"/>
    <col min="16" max="16384" width="9.140625" style="63" customWidth="1"/>
  </cols>
  <sheetData>
    <row r="1" spans="1:15" ht="11.25" customHeight="1">
      <c r="A1" s="437">
        <f>'Dati part'!B7</f>
        <v>7</v>
      </c>
      <c r="B1" s="429" t="s">
        <v>3</v>
      </c>
      <c r="C1" s="115" t="s">
        <v>7</v>
      </c>
      <c r="D1" s="434">
        <f>SUM('Dati A'!D81:AB81)</f>
        <v>1</v>
      </c>
      <c r="E1" s="431">
        <f>IF(D1=0,0,D1/(F1+F5))</f>
        <v>0.06666666666666667</v>
      </c>
      <c r="F1" s="435">
        <f>SUM(D1:D4)</f>
        <v>6</v>
      </c>
      <c r="G1" s="431">
        <f>IF(F1=0,0,F1/(F1+F5))</f>
        <v>0.4</v>
      </c>
      <c r="I1" s="437">
        <f>'Dati part'!B8</f>
        <v>8</v>
      </c>
      <c r="J1" s="429" t="s">
        <v>3</v>
      </c>
      <c r="K1" s="115" t="s">
        <v>7</v>
      </c>
      <c r="L1" s="434">
        <f>SUM('Dati A'!D100:AB100)</f>
        <v>2</v>
      </c>
      <c r="M1" s="431">
        <f>IF(L1=0,0,L1/(N1+N5))</f>
        <v>0.16666666666666666</v>
      </c>
      <c r="N1" s="435">
        <f>SUM(L1:L4)</f>
        <v>6</v>
      </c>
      <c r="O1" s="431">
        <f>IF(N1=0,0,N1/(N1+N5))</f>
        <v>0.5</v>
      </c>
    </row>
    <row r="2" spans="1:15" ht="11.25" customHeight="1">
      <c r="A2" s="438"/>
      <c r="B2" s="420"/>
      <c r="C2" s="116" t="s">
        <v>8</v>
      </c>
      <c r="D2" s="433"/>
      <c r="E2" s="432"/>
      <c r="F2" s="436"/>
      <c r="G2" s="432"/>
      <c r="I2" s="438"/>
      <c r="J2" s="420"/>
      <c r="K2" s="116" t="s">
        <v>8</v>
      </c>
      <c r="L2" s="433"/>
      <c r="M2" s="432"/>
      <c r="N2" s="436"/>
      <c r="O2" s="432"/>
    </row>
    <row r="3" spans="1:15" ht="11.25" customHeight="1" thickBot="1">
      <c r="A3" s="439"/>
      <c r="B3" s="420"/>
      <c r="C3" s="117" t="s">
        <v>9</v>
      </c>
      <c r="D3" s="433">
        <f>SUM('Dati A'!D82:AB82)</f>
        <v>5</v>
      </c>
      <c r="E3" s="432">
        <f>IF(D3=0,0,D3/(F1+F5))</f>
        <v>0.3333333333333333</v>
      </c>
      <c r="F3" s="436"/>
      <c r="G3" s="432"/>
      <c r="I3" s="439"/>
      <c r="J3" s="420"/>
      <c r="K3" s="117" t="s">
        <v>9</v>
      </c>
      <c r="L3" s="433">
        <f>SUM('Dati A'!D101:AB101)</f>
        <v>4</v>
      </c>
      <c r="M3" s="432">
        <f>IF(L3=0,0,L3/(N1+N5))</f>
        <v>0.3333333333333333</v>
      </c>
      <c r="N3" s="436"/>
      <c r="O3" s="432"/>
    </row>
    <row r="4" spans="1:15" ht="11.25" customHeight="1">
      <c r="A4" s="456" t="str">
        <f>'Dati part'!C7</f>
        <v>SILVIA STEFANINI</v>
      </c>
      <c r="B4" s="420"/>
      <c r="C4" s="116" t="s">
        <v>29</v>
      </c>
      <c r="D4" s="433"/>
      <c r="E4" s="432"/>
      <c r="F4" s="436"/>
      <c r="G4" s="432"/>
      <c r="I4" s="456" t="str">
        <f>'Dati part'!C8</f>
        <v>PIERPAOLO CAMMELLI</v>
      </c>
      <c r="J4" s="420"/>
      <c r="K4" s="116" t="s">
        <v>29</v>
      </c>
      <c r="L4" s="433"/>
      <c r="M4" s="432"/>
      <c r="N4" s="436"/>
      <c r="O4" s="432"/>
    </row>
    <row r="5" spans="1:15" ht="11.25" customHeight="1">
      <c r="A5" s="457"/>
      <c r="B5" s="420"/>
      <c r="C5" s="118" t="s">
        <v>10</v>
      </c>
      <c r="D5" s="412">
        <f>SUM('Dati A'!D83:AB83)</f>
        <v>1</v>
      </c>
      <c r="E5" s="413">
        <f>IF(D5=0,0,D5/(F1+F5))</f>
        <v>0.06666666666666667</v>
      </c>
      <c r="F5" s="414">
        <f>SUM(D5:D8)</f>
        <v>9</v>
      </c>
      <c r="G5" s="413">
        <f>IF(F5=0,0,F5/(F1+F5))</f>
        <v>0.6</v>
      </c>
      <c r="I5" s="459"/>
      <c r="J5" s="420"/>
      <c r="K5" s="118" t="s">
        <v>10</v>
      </c>
      <c r="L5" s="412">
        <f>SUM('Dati A'!D102:AB102)</f>
        <v>2</v>
      </c>
      <c r="M5" s="413">
        <f>IF(L5=0,0,L5/(N1+N5))</f>
        <v>0.16666666666666666</v>
      </c>
      <c r="N5" s="414">
        <f>SUM(L5:L8)</f>
        <v>6</v>
      </c>
      <c r="O5" s="413">
        <f>IF(N5=0,0,N5/(N1+N5))</f>
        <v>0.5</v>
      </c>
    </row>
    <row r="6" spans="1:15" ht="11.25" customHeight="1">
      <c r="A6" s="457"/>
      <c r="B6" s="420"/>
      <c r="C6" s="119" t="s">
        <v>11</v>
      </c>
      <c r="D6" s="412"/>
      <c r="E6" s="413"/>
      <c r="F6" s="414"/>
      <c r="G6" s="413"/>
      <c r="I6" s="459"/>
      <c r="J6" s="420"/>
      <c r="K6" s="119" t="s">
        <v>11</v>
      </c>
      <c r="L6" s="412"/>
      <c r="M6" s="413"/>
      <c r="N6" s="414"/>
      <c r="O6" s="413"/>
    </row>
    <row r="7" spans="1:15" ht="11.25" customHeight="1">
      <c r="A7" s="457"/>
      <c r="B7" s="420"/>
      <c r="C7" s="118" t="s">
        <v>30</v>
      </c>
      <c r="D7" s="425">
        <f>SUM('Dati A'!D84:AB84)</f>
        <v>8</v>
      </c>
      <c r="E7" s="413">
        <f>IF(D7=0,0,D7/(F1+F5))</f>
        <v>0.5333333333333333</v>
      </c>
      <c r="F7" s="414"/>
      <c r="G7" s="413"/>
      <c r="I7" s="459"/>
      <c r="J7" s="420"/>
      <c r="K7" s="118" t="s">
        <v>30</v>
      </c>
      <c r="L7" s="425">
        <f>SUM('Dati A'!D103:AB103)</f>
        <v>4</v>
      </c>
      <c r="M7" s="413">
        <f>IF(L7=0,0,L7/(N1+N5))</f>
        <v>0.3333333333333333</v>
      </c>
      <c r="N7" s="414"/>
      <c r="O7" s="413"/>
    </row>
    <row r="8" spans="1:15" ht="11.25" customHeight="1" thickBot="1">
      <c r="A8" s="457"/>
      <c r="B8" s="421"/>
      <c r="C8" s="120" t="s">
        <v>28</v>
      </c>
      <c r="D8" s="426"/>
      <c r="E8" s="416"/>
      <c r="F8" s="415"/>
      <c r="G8" s="416"/>
      <c r="I8" s="459"/>
      <c r="J8" s="421"/>
      <c r="K8" s="120" t="s">
        <v>28</v>
      </c>
      <c r="L8" s="426"/>
      <c r="M8" s="416"/>
      <c r="N8" s="415"/>
      <c r="O8" s="416"/>
    </row>
    <row r="9" spans="1:15" ht="11.25" customHeight="1">
      <c r="A9" s="457"/>
      <c r="B9" s="429" t="s">
        <v>4</v>
      </c>
      <c r="C9" s="121" t="s">
        <v>7</v>
      </c>
      <c r="D9" s="434">
        <f>SUM('Dati A'!D85:AB85)</f>
        <v>0</v>
      </c>
      <c r="E9" s="431">
        <f>IF(D9=0,0,D9/(F9+F13))</f>
        <v>0</v>
      </c>
      <c r="F9" s="435">
        <f>SUM(D9:D12)</f>
        <v>2</v>
      </c>
      <c r="G9" s="431">
        <f>IF(F9=0,0,F9/(F9+F13))</f>
        <v>0.4</v>
      </c>
      <c r="I9" s="459"/>
      <c r="J9" s="429" t="s">
        <v>4</v>
      </c>
      <c r="K9" s="121" t="s">
        <v>7</v>
      </c>
      <c r="L9" s="434">
        <f>SUM('Dati A'!D104:AB104)</f>
        <v>0</v>
      </c>
      <c r="M9" s="431">
        <f>IF(L9=0,0,L9/(N9+N13))</f>
        <v>0</v>
      </c>
      <c r="N9" s="435">
        <f>SUM(L9:L12)</f>
        <v>1</v>
      </c>
      <c r="O9" s="431">
        <f>IF(N9=0,0,N9/(N9+N13))</f>
        <v>0.3333333333333333</v>
      </c>
    </row>
    <row r="10" spans="1:15" ht="11.25" customHeight="1">
      <c r="A10" s="457"/>
      <c r="B10" s="420"/>
      <c r="C10" s="122" t="s">
        <v>13</v>
      </c>
      <c r="D10" s="433"/>
      <c r="E10" s="432"/>
      <c r="F10" s="436"/>
      <c r="G10" s="432"/>
      <c r="I10" s="459"/>
      <c r="J10" s="420"/>
      <c r="K10" s="122" t="s">
        <v>13</v>
      </c>
      <c r="L10" s="433"/>
      <c r="M10" s="432"/>
      <c r="N10" s="436"/>
      <c r="O10" s="432"/>
    </row>
    <row r="11" spans="1:15" ht="11.25" customHeight="1">
      <c r="A11" s="457"/>
      <c r="B11" s="420"/>
      <c r="C11" s="123" t="s">
        <v>9</v>
      </c>
      <c r="D11" s="433">
        <f>SUM('Dati A'!D86:AB86)</f>
        <v>2</v>
      </c>
      <c r="E11" s="432">
        <f>IF(D11=0,0,D11/(F9+F13))</f>
        <v>0.4</v>
      </c>
      <c r="F11" s="436"/>
      <c r="G11" s="432"/>
      <c r="I11" s="459"/>
      <c r="J11" s="420"/>
      <c r="K11" s="123" t="s">
        <v>9</v>
      </c>
      <c r="L11" s="433">
        <f>SUM('Dati A'!D105:AB105)</f>
        <v>1</v>
      </c>
      <c r="M11" s="432">
        <f>IF(L11=0,0,L11/(N9+N13))</f>
        <v>0.3333333333333333</v>
      </c>
      <c r="N11" s="436"/>
      <c r="O11" s="432"/>
    </row>
    <row r="12" spans="1:15" ht="11.25" customHeight="1">
      <c r="A12" s="457"/>
      <c r="B12" s="420"/>
      <c r="C12" s="122" t="s">
        <v>25</v>
      </c>
      <c r="D12" s="433"/>
      <c r="E12" s="432"/>
      <c r="F12" s="436"/>
      <c r="G12" s="432"/>
      <c r="I12" s="459"/>
      <c r="J12" s="420"/>
      <c r="K12" s="122" t="s">
        <v>25</v>
      </c>
      <c r="L12" s="433"/>
      <c r="M12" s="432"/>
      <c r="N12" s="436"/>
      <c r="O12" s="432"/>
    </row>
    <row r="13" spans="1:15" ht="11.25" customHeight="1">
      <c r="A13" s="457"/>
      <c r="B13" s="420"/>
      <c r="C13" s="118" t="s">
        <v>14</v>
      </c>
      <c r="D13" s="412">
        <f>SUM('Dati A'!D87:AB87)</f>
        <v>1</v>
      </c>
      <c r="E13" s="413">
        <f>IF(D13=0,0,D13/(F9+F13))</f>
        <v>0.2</v>
      </c>
      <c r="F13" s="414">
        <f>SUM(D13:D16)</f>
        <v>3</v>
      </c>
      <c r="G13" s="413">
        <f>IF(F13=0,0,F13/(F9+F13))</f>
        <v>0.6</v>
      </c>
      <c r="I13" s="459"/>
      <c r="J13" s="420"/>
      <c r="K13" s="118" t="s">
        <v>14</v>
      </c>
      <c r="L13" s="412">
        <f>SUM('Dati A'!D106:AB106)</f>
        <v>0</v>
      </c>
      <c r="M13" s="413">
        <f>IF(L13=0,0,L13/(N9+N13))</f>
        <v>0</v>
      </c>
      <c r="N13" s="414">
        <f>SUM(L13:L16)</f>
        <v>2</v>
      </c>
      <c r="O13" s="413">
        <f>IF(N13=0,0,N13/(N9+N13))</f>
        <v>0.6666666666666666</v>
      </c>
    </row>
    <row r="14" spans="1:15" ht="11.25" customHeight="1">
      <c r="A14" s="457"/>
      <c r="B14" s="420"/>
      <c r="C14" s="119" t="s">
        <v>26</v>
      </c>
      <c r="D14" s="412"/>
      <c r="E14" s="413"/>
      <c r="F14" s="414"/>
      <c r="G14" s="413"/>
      <c r="I14" s="459"/>
      <c r="J14" s="420"/>
      <c r="K14" s="119" t="s">
        <v>26</v>
      </c>
      <c r="L14" s="412"/>
      <c r="M14" s="413"/>
      <c r="N14" s="414"/>
      <c r="O14" s="413"/>
    </row>
    <row r="15" spans="1:15" ht="11.25" customHeight="1">
      <c r="A15" s="457"/>
      <c r="B15" s="420"/>
      <c r="C15" s="118" t="s">
        <v>15</v>
      </c>
      <c r="D15" s="417">
        <f>SUM('Dati A'!D88:AB88)</f>
        <v>2</v>
      </c>
      <c r="E15" s="413">
        <f>IF(D15=0,0,D15/(F9+F13))</f>
        <v>0.4</v>
      </c>
      <c r="F15" s="414"/>
      <c r="G15" s="413"/>
      <c r="I15" s="459"/>
      <c r="J15" s="420"/>
      <c r="K15" s="118" t="s">
        <v>15</v>
      </c>
      <c r="L15" s="417">
        <f>SUM('Dati A'!D107:AB107)</f>
        <v>2</v>
      </c>
      <c r="M15" s="413">
        <f>IF(L15=0,0,L15/(N9+N13))</f>
        <v>0.6666666666666666</v>
      </c>
      <c r="N15" s="414"/>
      <c r="O15" s="413"/>
    </row>
    <row r="16" spans="1:15" ht="11.25" customHeight="1" thickBot="1">
      <c r="A16" s="457"/>
      <c r="B16" s="421"/>
      <c r="C16" s="120" t="s">
        <v>27</v>
      </c>
      <c r="D16" s="418"/>
      <c r="E16" s="416"/>
      <c r="F16" s="415"/>
      <c r="G16" s="416"/>
      <c r="I16" s="459"/>
      <c r="J16" s="421"/>
      <c r="K16" s="120" t="s">
        <v>27</v>
      </c>
      <c r="L16" s="418"/>
      <c r="M16" s="416"/>
      <c r="N16" s="415"/>
      <c r="O16" s="416"/>
    </row>
    <row r="17" spans="1:15" ht="11.25" customHeight="1">
      <c r="A17" s="457"/>
      <c r="B17" s="429" t="s">
        <v>5</v>
      </c>
      <c r="C17" s="121" t="s">
        <v>16</v>
      </c>
      <c r="D17" s="430">
        <f>SUM('Dati A'!D89:AB89)</f>
        <v>1</v>
      </c>
      <c r="E17" s="428">
        <f>IF(D17=0,0,D17/(F17+F21))</f>
        <v>0.08333333333333333</v>
      </c>
      <c r="F17" s="427">
        <f>SUM(D17:D20)</f>
        <v>6</v>
      </c>
      <c r="G17" s="428">
        <f>IF(F17=0,0,F17/(F17+F21))</f>
        <v>0.5</v>
      </c>
      <c r="I17" s="459"/>
      <c r="J17" s="429" t="s">
        <v>5</v>
      </c>
      <c r="K17" s="121" t="s">
        <v>16</v>
      </c>
      <c r="L17" s="430">
        <f>SUM('Dati A'!D108:AB108)</f>
        <v>0</v>
      </c>
      <c r="M17" s="428">
        <f>IF(L17=0,0,L17/(N17+N21))</f>
        <v>0</v>
      </c>
      <c r="N17" s="427">
        <f>SUM(L17:L20)</f>
        <v>2</v>
      </c>
      <c r="O17" s="428">
        <f>IF(N17=0,0,N17/(N17+N21))</f>
        <v>0.5</v>
      </c>
    </row>
    <row r="18" spans="1:15" ht="11.25" customHeight="1">
      <c r="A18" s="457"/>
      <c r="B18" s="420"/>
      <c r="C18" s="122" t="s">
        <v>8</v>
      </c>
      <c r="D18" s="411"/>
      <c r="E18" s="410"/>
      <c r="F18" s="424"/>
      <c r="G18" s="410"/>
      <c r="I18" s="459"/>
      <c r="J18" s="420"/>
      <c r="K18" s="122" t="s">
        <v>8</v>
      </c>
      <c r="L18" s="411"/>
      <c r="M18" s="410"/>
      <c r="N18" s="424"/>
      <c r="O18" s="410"/>
    </row>
    <row r="19" spans="1:15" ht="11.25" customHeight="1">
      <c r="A19" s="457"/>
      <c r="B19" s="420"/>
      <c r="C19" s="123" t="s">
        <v>9</v>
      </c>
      <c r="D19" s="411">
        <f>SUM('Dati A'!D90:AB90)</f>
        <v>5</v>
      </c>
      <c r="E19" s="410">
        <f>IF(D19=0,0,D19/(F17+F21))</f>
        <v>0.4166666666666667</v>
      </c>
      <c r="F19" s="424"/>
      <c r="G19" s="410"/>
      <c r="I19" s="459"/>
      <c r="J19" s="420"/>
      <c r="K19" s="123" t="s">
        <v>9</v>
      </c>
      <c r="L19" s="411">
        <f>SUM('Dati A'!D109:AB109)</f>
        <v>2</v>
      </c>
      <c r="M19" s="410">
        <f>IF(L19=0,0,L19/(N17+N21))</f>
        <v>0.5</v>
      </c>
      <c r="N19" s="424"/>
      <c r="O19" s="410"/>
    </row>
    <row r="20" spans="1:15" ht="11.25" customHeight="1">
      <c r="A20" s="457"/>
      <c r="B20" s="420"/>
      <c r="C20" s="122" t="s">
        <v>17</v>
      </c>
      <c r="D20" s="411"/>
      <c r="E20" s="410"/>
      <c r="F20" s="424"/>
      <c r="G20" s="410"/>
      <c r="I20" s="459"/>
      <c r="J20" s="420"/>
      <c r="K20" s="122" t="s">
        <v>17</v>
      </c>
      <c r="L20" s="411"/>
      <c r="M20" s="410"/>
      <c r="N20" s="424"/>
      <c r="O20" s="410"/>
    </row>
    <row r="21" spans="1:15" ht="11.25" customHeight="1">
      <c r="A21" s="457"/>
      <c r="B21" s="420"/>
      <c r="C21" s="118" t="s">
        <v>18</v>
      </c>
      <c r="D21" s="412">
        <f>SUM('Dati A'!D91:AB91)</f>
        <v>3</v>
      </c>
      <c r="E21" s="413">
        <f>IF(D21=0,0,D21/(F17+F21))</f>
        <v>0.25</v>
      </c>
      <c r="F21" s="414">
        <f>SUM(D21:D24)</f>
        <v>6</v>
      </c>
      <c r="G21" s="413">
        <f>IF(F21=0,0,F21/(F17+F21))</f>
        <v>0.5</v>
      </c>
      <c r="I21" s="459"/>
      <c r="J21" s="420"/>
      <c r="K21" s="118" t="s">
        <v>18</v>
      </c>
      <c r="L21" s="412">
        <f>SUM('Dati A'!D110:AB110)</f>
        <v>1</v>
      </c>
      <c r="M21" s="413">
        <f>IF(L21=0,0,L21/(N17+N21))</f>
        <v>0.25</v>
      </c>
      <c r="N21" s="414">
        <f>SUM(L21:L24)</f>
        <v>2</v>
      </c>
      <c r="O21" s="413">
        <f>IF(N21=0,0,N21/(N17+N21))</f>
        <v>0.5</v>
      </c>
    </row>
    <row r="22" spans="1:15" ht="11.25" customHeight="1">
      <c r="A22" s="457"/>
      <c r="B22" s="420"/>
      <c r="C22" s="119" t="s">
        <v>19</v>
      </c>
      <c r="D22" s="412"/>
      <c r="E22" s="413"/>
      <c r="F22" s="414"/>
      <c r="G22" s="413"/>
      <c r="I22" s="459"/>
      <c r="J22" s="420"/>
      <c r="K22" s="119" t="s">
        <v>19</v>
      </c>
      <c r="L22" s="412"/>
      <c r="M22" s="413"/>
      <c r="N22" s="414"/>
      <c r="O22" s="413"/>
    </row>
    <row r="23" spans="1:15" ht="11.25" customHeight="1">
      <c r="A23" s="457"/>
      <c r="B23" s="420"/>
      <c r="C23" s="118" t="s">
        <v>12</v>
      </c>
      <c r="D23" s="425">
        <f>SUM('Dati A'!D92:AB92)</f>
        <v>3</v>
      </c>
      <c r="E23" s="413">
        <f>IF(D23=0,0,D23/(F17+F21))</f>
        <v>0.25</v>
      </c>
      <c r="F23" s="414"/>
      <c r="G23" s="413"/>
      <c r="I23" s="459"/>
      <c r="J23" s="420"/>
      <c r="K23" s="118" t="s">
        <v>12</v>
      </c>
      <c r="L23" s="425">
        <f>SUM('Dati A'!D111:AB111)</f>
        <v>1</v>
      </c>
      <c r="M23" s="413">
        <f>IF(L23=0,0,L23/(N17+N21))</f>
        <v>0.25</v>
      </c>
      <c r="N23" s="414"/>
      <c r="O23" s="413"/>
    </row>
    <row r="24" spans="1:15" ht="11.25" customHeight="1" thickBot="1">
      <c r="A24" s="457"/>
      <c r="B24" s="421"/>
      <c r="C24" s="120" t="s">
        <v>28</v>
      </c>
      <c r="D24" s="426"/>
      <c r="E24" s="416"/>
      <c r="F24" s="415"/>
      <c r="G24" s="416"/>
      <c r="I24" s="459"/>
      <c r="J24" s="421"/>
      <c r="K24" s="120" t="s">
        <v>28</v>
      </c>
      <c r="L24" s="426"/>
      <c r="M24" s="416"/>
      <c r="N24" s="415"/>
      <c r="O24" s="416"/>
    </row>
    <row r="25" spans="1:15" ht="11.25" customHeight="1">
      <c r="A25" s="457"/>
      <c r="B25" s="419" t="s">
        <v>22</v>
      </c>
      <c r="C25" s="121" t="s">
        <v>7</v>
      </c>
      <c r="D25" s="422">
        <f>SUM('Dati A'!D93:AB93)</f>
        <v>2</v>
      </c>
      <c r="E25" s="409">
        <f>IF(D25=0,0,D25/(F25+F29))</f>
        <v>0.15384615384615385</v>
      </c>
      <c r="F25" s="423">
        <f>SUM(D25:D28)</f>
        <v>6</v>
      </c>
      <c r="G25" s="409">
        <f>IF(F25=0,0,F25/(F25+F29))</f>
        <v>0.46153846153846156</v>
      </c>
      <c r="I25" s="459"/>
      <c r="J25" s="419" t="s">
        <v>22</v>
      </c>
      <c r="K25" s="121" t="s">
        <v>7</v>
      </c>
      <c r="L25" s="422">
        <f>SUM('Dati A'!D112:AB112)</f>
        <v>1</v>
      </c>
      <c r="M25" s="409">
        <f>IF(L25=0,0,L25/(N25+N29))</f>
        <v>0.16666666666666666</v>
      </c>
      <c r="N25" s="423">
        <f>SUM(L25:L28)</f>
        <v>4</v>
      </c>
      <c r="O25" s="409">
        <f>IF(N25=0,0,N25/(N25+N29))</f>
        <v>0.6666666666666666</v>
      </c>
    </row>
    <row r="26" spans="1:15" ht="11.25" customHeight="1">
      <c r="A26" s="457"/>
      <c r="B26" s="420"/>
      <c r="C26" s="122" t="s">
        <v>13</v>
      </c>
      <c r="D26" s="411"/>
      <c r="E26" s="410"/>
      <c r="F26" s="424"/>
      <c r="G26" s="410"/>
      <c r="I26" s="459"/>
      <c r="J26" s="420"/>
      <c r="K26" s="122" t="s">
        <v>13</v>
      </c>
      <c r="L26" s="411"/>
      <c r="M26" s="410"/>
      <c r="N26" s="424"/>
      <c r="O26" s="410"/>
    </row>
    <row r="27" spans="1:15" ht="11.25" customHeight="1">
      <c r="A27" s="457"/>
      <c r="B27" s="420"/>
      <c r="C27" s="123" t="s">
        <v>9</v>
      </c>
      <c r="D27" s="411">
        <f>SUM('Dati A'!D94:AB94)</f>
        <v>4</v>
      </c>
      <c r="E27" s="410">
        <f>IF(D27=0,0,D27/(F25+F29))</f>
        <v>0.3076923076923077</v>
      </c>
      <c r="F27" s="424"/>
      <c r="G27" s="410"/>
      <c r="I27" s="459"/>
      <c r="J27" s="420"/>
      <c r="K27" s="123" t="s">
        <v>9</v>
      </c>
      <c r="L27" s="411">
        <f>SUM('Dati A'!D113:AB113)</f>
        <v>3</v>
      </c>
      <c r="M27" s="410">
        <f>IF(L27=0,0,L27/(N25+N29))</f>
        <v>0.5</v>
      </c>
      <c r="N27" s="424"/>
      <c r="O27" s="410"/>
    </row>
    <row r="28" spans="1:15" ht="11.25" customHeight="1">
      <c r="A28" s="457"/>
      <c r="B28" s="420"/>
      <c r="C28" s="122" t="s">
        <v>25</v>
      </c>
      <c r="D28" s="411"/>
      <c r="E28" s="410"/>
      <c r="F28" s="424"/>
      <c r="G28" s="410"/>
      <c r="I28" s="459"/>
      <c r="J28" s="420"/>
      <c r="K28" s="122" t="s">
        <v>25</v>
      </c>
      <c r="L28" s="411"/>
      <c r="M28" s="410"/>
      <c r="N28" s="424"/>
      <c r="O28" s="410"/>
    </row>
    <row r="29" spans="1:15" ht="11.25" customHeight="1" thickBot="1">
      <c r="A29" s="458"/>
      <c r="B29" s="420"/>
      <c r="C29" s="118" t="s">
        <v>10</v>
      </c>
      <c r="D29" s="412">
        <f>SUM('Dati A'!D95:AB95)</f>
        <v>7</v>
      </c>
      <c r="E29" s="413">
        <f>IF(D29=0,0,D29/(F25+F29))</f>
        <v>0.5384615384615384</v>
      </c>
      <c r="F29" s="414">
        <f>SUM(D29:D32)</f>
        <v>7</v>
      </c>
      <c r="G29" s="413">
        <f>IF(F29=0,0,F29/(F25+F29))</f>
        <v>0.5384615384615384</v>
      </c>
      <c r="I29" s="460"/>
      <c r="J29" s="420"/>
      <c r="K29" s="118" t="s">
        <v>10</v>
      </c>
      <c r="L29" s="412">
        <f>SUM('Dati A'!D114:AB114)</f>
        <v>1</v>
      </c>
      <c r="M29" s="413">
        <f>IF(L29=0,0,L29/(N25+N29))</f>
        <v>0.16666666666666666</v>
      </c>
      <c r="N29" s="414">
        <f>SUM(L29:L32)</f>
        <v>2</v>
      </c>
      <c r="O29" s="413">
        <f>IF(N29=0,0,N29/(N25+N29))</f>
        <v>0.3333333333333333</v>
      </c>
    </row>
    <row r="30" spans="1:15" ht="11.25" customHeight="1">
      <c r="A30" s="453">
        <f>'Dati part'!J7</f>
        <v>114</v>
      </c>
      <c r="B30" s="420"/>
      <c r="C30" s="119" t="s">
        <v>26</v>
      </c>
      <c r="D30" s="412"/>
      <c r="E30" s="413"/>
      <c r="F30" s="414"/>
      <c r="G30" s="413"/>
      <c r="I30" s="453">
        <f>'Dati part'!J8</f>
        <v>81</v>
      </c>
      <c r="J30" s="420"/>
      <c r="K30" s="119" t="s">
        <v>26</v>
      </c>
      <c r="L30" s="412"/>
      <c r="M30" s="413"/>
      <c r="N30" s="414"/>
      <c r="O30" s="413"/>
    </row>
    <row r="31" spans="1:15" ht="11.25" customHeight="1">
      <c r="A31" s="454"/>
      <c r="B31" s="420"/>
      <c r="C31" s="118" t="s">
        <v>15</v>
      </c>
      <c r="D31" s="417">
        <f>SUM('Dati A'!D96:AB96)</f>
        <v>0</v>
      </c>
      <c r="E31" s="413">
        <f>IF(D31=0,0,D31/(F25+F29))</f>
        <v>0</v>
      </c>
      <c r="F31" s="414"/>
      <c r="G31" s="413"/>
      <c r="I31" s="454"/>
      <c r="J31" s="420"/>
      <c r="K31" s="118" t="s">
        <v>15</v>
      </c>
      <c r="L31" s="417">
        <f>SUM('Dati A'!D115:AB115)</f>
        <v>1</v>
      </c>
      <c r="M31" s="413">
        <f>IF(L31=0,0,L31/(N25+N29))</f>
        <v>0.16666666666666666</v>
      </c>
      <c r="N31" s="414"/>
      <c r="O31" s="413"/>
    </row>
    <row r="32" spans="1:15" ht="11.25" customHeight="1" thickBot="1">
      <c r="A32" s="455"/>
      <c r="B32" s="421"/>
      <c r="C32" s="120" t="s">
        <v>27</v>
      </c>
      <c r="D32" s="418"/>
      <c r="E32" s="416"/>
      <c r="F32" s="415"/>
      <c r="G32" s="416"/>
      <c r="I32" s="455"/>
      <c r="J32" s="421"/>
      <c r="K32" s="120" t="s">
        <v>27</v>
      </c>
      <c r="L32" s="418"/>
      <c r="M32" s="416"/>
      <c r="N32" s="415"/>
      <c r="O32" s="416"/>
    </row>
    <row r="33" ht="11.25" customHeight="1" thickBot="1"/>
    <row r="34" spans="1:15" ht="11.25" customHeight="1">
      <c r="A34" s="437">
        <f>'Dati part'!B9</f>
        <v>11</v>
      </c>
      <c r="B34" s="429" t="s">
        <v>3</v>
      </c>
      <c r="C34" s="115" t="s">
        <v>7</v>
      </c>
      <c r="D34" s="434">
        <f>SUM('Dati A'!D119:AB119)</f>
        <v>0</v>
      </c>
      <c r="E34" s="431">
        <f>IF(D34=0,0,D34/(F34+F38))</f>
        <v>0</v>
      </c>
      <c r="F34" s="435">
        <f>SUM(D34:D37)</f>
        <v>1</v>
      </c>
      <c r="G34" s="431">
        <f>IF(F34=0,0,F34/(F34+F38))</f>
        <v>0.2</v>
      </c>
      <c r="I34" s="437">
        <f>'Dati part'!B10</f>
        <v>13</v>
      </c>
      <c r="J34" s="429" t="s">
        <v>3</v>
      </c>
      <c r="K34" s="115" t="s">
        <v>7</v>
      </c>
      <c r="L34" s="434">
        <f>SUM('Dati A'!D138:AB138)</f>
        <v>1</v>
      </c>
      <c r="M34" s="431">
        <f>IF(L34=0,0,L34/(N34+N38))</f>
        <v>0.09090909090909091</v>
      </c>
      <c r="N34" s="435">
        <f>SUM(L34:L37)</f>
        <v>4</v>
      </c>
      <c r="O34" s="431">
        <f>IF(N34=0,0,N34/(N34+N38))</f>
        <v>0.36363636363636365</v>
      </c>
    </row>
    <row r="35" spans="1:15" ht="11.25" customHeight="1">
      <c r="A35" s="438"/>
      <c r="B35" s="420"/>
      <c r="C35" s="116" t="s">
        <v>8</v>
      </c>
      <c r="D35" s="433"/>
      <c r="E35" s="432"/>
      <c r="F35" s="436"/>
      <c r="G35" s="432"/>
      <c r="I35" s="438"/>
      <c r="J35" s="420"/>
      <c r="K35" s="116" t="s">
        <v>8</v>
      </c>
      <c r="L35" s="433"/>
      <c r="M35" s="432"/>
      <c r="N35" s="436"/>
      <c r="O35" s="432"/>
    </row>
    <row r="36" spans="1:15" ht="11.25" customHeight="1" thickBot="1">
      <c r="A36" s="439"/>
      <c r="B36" s="420"/>
      <c r="C36" s="117" t="s">
        <v>9</v>
      </c>
      <c r="D36" s="433">
        <f>SUM('Dati A'!D120:AB120)</f>
        <v>1</v>
      </c>
      <c r="E36" s="432">
        <f>IF(D36=0,0,D36/(F34+F38))</f>
        <v>0.2</v>
      </c>
      <c r="F36" s="436"/>
      <c r="G36" s="432"/>
      <c r="I36" s="439"/>
      <c r="J36" s="420"/>
      <c r="K36" s="117" t="s">
        <v>9</v>
      </c>
      <c r="L36" s="433">
        <f>SUM('Dati A'!D139:AB139)</f>
        <v>3</v>
      </c>
      <c r="M36" s="432">
        <f>IF(L36=0,0,L36/(N34+N38))</f>
        <v>0.2727272727272727</v>
      </c>
      <c r="N36" s="436"/>
      <c r="O36" s="432"/>
    </row>
    <row r="37" spans="1:15" ht="11.25" customHeight="1">
      <c r="A37" s="456" t="str">
        <f>'Dati part'!C9</f>
        <v>DAVIDE BARBIERI</v>
      </c>
      <c r="B37" s="420"/>
      <c r="C37" s="116" t="s">
        <v>29</v>
      </c>
      <c r="D37" s="433"/>
      <c r="E37" s="432"/>
      <c r="F37" s="436"/>
      <c r="G37" s="432"/>
      <c r="I37" s="456" t="str">
        <f>'Dati part'!C10</f>
        <v>GIANMARCO PULGA</v>
      </c>
      <c r="J37" s="420"/>
      <c r="K37" s="116" t="s">
        <v>29</v>
      </c>
      <c r="L37" s="433"/>
      <c r="M37" s="432"/>
      <c r="N37" s="436"/>
      <c r="O37" s="432"/>
    </row>
    <row r="38" spans="1:15" ht="11.25" customHeight="1">
      <c r="A38" s="459"/>
      <c r="B38" s="420"/>
      <c r="C38" s="118" t="s">
        <v>10</v>
      </c>
      <c r="D38" s="412">
        <f>SUM('Dati A'!D121:AB121)</f>
        <v>2</v>
      </c>
      <c r="E38" s="413">
        <f>IF(D38=0,0,D38/(F34+F38))</f>
        <v>0.4</v>
      </c>
      <c r="F38" s="414">
        <f>SUM(D38:D41)</f>
        <v>4</v>
      </c>
      <c r="G38" s="413">
        <f>IF(F38=0,0,F38/(F34+F38))</f>
        <v>0.8</v>
      </c>
      <c r="I38" s="459"/>
      <c r="J38" s="420"/>
      <c r="K38" s="118" t="s">
        <v>10</v>
      </c>
      <c r="L38" s="412">
        <f>SUM('Dati A'!D140:AB140)</f>
        <v>1</v>
      </c>
      <c r="M38" s="413">
        <f>IF(L38=0,0,L38/(N34+N38))</f>
        <v>0.09090909090909091</v>
      </c>
      <c r="N38" s="414">
        <f>SUM(L38:L41)</f>
        <v>7</v>
      </c>
      <c r="O38" s="413">
        <f>IF(N38=0,0,N38/(N34+N38))</f>
        <v>0.6363636363636364</v>
      </c>
    </row>
    <row r="39" spans="1:15" ht="11.25" customHeight="1">
      <c r="A39" s="459"/>
      <c r="B39" s="420"/>
      <c r="C39" s="119" t="s">
        <v>11</v>
      </c>
      <c r="D39" s="412"/>
      <c r="E39" s="413"/>
      <c r="F39" s="414"/>
      <c r="G39" s="413"/>
      <c r="I39" s="459"/>
      <c r="J39" s="420"/>
      <c r="K39" s="119" t="s">
        <v>11</v>
      </c>
      <c r="L39" s="412"/>
      <c r="M39" s="413"/>
      <c r="N39" s="414"/>
      <c r="O39" s="413"/>
    </row>
    <row r="40" spans="1:15" ht="11.25" customHeight="1">
      <c r="A40" s="459"/>
      <c r="B40" s="420"/>
      <c r="C40" s="118" t="s">
        <v>30</v>
      </c>
      <c r="D40" s="425">
        <f>SUM('Dati A'!D122:AB122)</f>
        <v>2</v>
      </c>
      <c r="E40" s="413">
        <f>IF(D40=0,0,D40/(F34+F38))</f>
        <v>0.4</v>
      </c>
      <c r="F40" s="414"/>
      <c r="G40" s="413"/>
      <c r="I40" s="459"/>
      <c r="J40" s="420"/>
      <c r="K40" s="118" t="s">
        <v>30</v>
      </c>
      <c r="L40" s="425">
        <f>SUM('Dati A'!D141:AB141)</f>
        <v>6</v>
      </c>
      <c r="M40" s="413">
        <f>IF(L40=0,0,L40/(N34+N38))</f>
        <v>0.5454545454545454</v>
      </c>
      <c r="N40" s="414"/>
      <c r="O40" s="413"/>
    </row>
    <row r="41" spans="1:15" ht="11.25" customHeight="1" thickBot="1">
      <c r="A41" s="459"/>
      <c r="B41" s="421"/>
      <c r="C41" s="120" t="s">
        <v>28</v>
      </c>
      <c r="D41" s="426"/>
      <c r="E41" s="416"/>
      <c r="F41" s="415"/>
      <c r="G41" s="416"/>
      <c r="I41" s="459"/>
      <c r="J41" s="421"/>
      <c r="K41" s="120" t="s">
        <v>28</v>
      </c>
      <c r="L41" s="426"/>
      <c r="M41" s="416"/>
      <c r="N41" s="415"/>
      <c r="O41" s="416"/>
    </row>
    <row r="42" spans="1:15" ht="11.25" customHeight="1">
      <c r="A42" s="459"/>
      <c r="B42" s="429" t="s">
        <v>4</v>
      </c>
      <c r="C42" s="121" t="s">
        <v>7</v>
      </c>
      <c r="D42" s="434">
        <f>SUM('Dati A'!D123:AB123)</f>
        <v>0</v>
      </c>
      <c r="E42" s="431">
        <f>IF(D42=0,0,D42/(F42+F46))</f>
        <v>0</v>
      </c>
      <c r="F42" s="435">
        <f>SUM(D42:D45)</f>
        <v>1</v>
      </c>
      <c r="G42" s="431">
        <f>IF(F42=0,0,F42/(F42+F46))</f>
        <v>1</v>
      </c>
      <c r="I42" s="459"/>
      <c r="J42" s="429" t="s">
        <v>4</v>
      </c>
      <c r="K42" s="121" t="s">
        <v>7</v>
      </c>
      <c r="L42" s="434">
        <f>SUM('Dati A'!D142:AB142)</f>
        <v>0</v>
      </c>
      <c r="M42" s="431">
        <f>IF(L42=0,0,L42/(N42+N46))</f>
        <v>0</v>
      </c>
      <c r="N42" s="435">
        <f>SUM(L42:L45)</f>
        <v>1</v>
      </c>
      <c r="O42" s="431">
        <f>IF(N42=0,0,N42/(N42+N46))</f>
        <v>0.2</v>
      </c>
    </row>
    <row r="43" spans="1:15" ht="11.25" customHeight="1">
      <c r="A43" s="459"/>
      <c r="B43" s="420"/>
      <c r="C43" s="122" t="s">
        <v>13</v>
      </c>
      <c r="D43" s="433"/>
      <c r="E43" s="432"/>
      <c r="F43" s="436"/>
      <c r="G43" s="432"/>
      <c r="I43" s="459"/>
      <c r="J43" s="420"/>
      <c r="K43" s="122" t="s">
        <v>13</v>
      </c>
      <c r="L43" s="433"/>
      <c r="M43" s="432"/>
      <c r="N43" s="436"/>
      <c r="O43" s="432"/>
    </row>
    <row r="44" spans="1:15" ht="11.25" customHeight="1">
      <c r="A44" s="459"/>
      <c r="B44" s="420"/>
      <c r="C44" s="123" t="s">
        <v>9</v>
      </c>
      <c r="D44" s="433">
        <f>SUM('Dati A'!D124:AB124)</f>
        <v>1</v>
      </c>
      <c r="E44" s="432">
        <f>IF(D44=0,0,D44/(F42+F46))</f>
        <v>1</v>
      </c>
      <c r="F44" s="436"/>
      <c r="G44" s="432"/>
      <c r="I44" s="459"/>
      <c r="J44" s="420"/>
      <c r="K44" s="123" t="s">
        <v>9</v>
      </c>
      <c r="L44" s="433">
        <f>SUM('Dati A'!D143:AB143)</f>
        <v>1</v>
      </c>
      <c r="M44" s="432">
        <f>IF(L44=0,0,L44/(N42+N46))</f>
        <v>0.2</v>
      </c>
      <c r="N44" s="436"/>
      <c r="O44" s="432"/>
    </row>
    <row r="45" spans="1:15" ht="11.25" customHeight="1">
      <c r="A45" s="459"/>
      <c r="B45" s="420"/>
      <c r="C45" s="122" t="s">
        <v>25</v>
      </c>
      <c r="D45" s="433"/>
      <c r="E45" s="432"/>
      <c r="F45" s="436"/>
      <c r="G45" s="432"/>
      <c r="I45" s="459"/>
      <c r="J45" s="420"/>
      <c r="K45" s="122" t="s">
        <v>25</v>
      </c>
      <c r="L45" s="433"/>
      <c r="M45" s="432"/>
      <c r="N45" s="436"/>
      <c r="O45" s="432"/>
    </row>
    <row r="46" spans="1:15" ht="11.25" customHeight="1">
      <c r="A46" s="459"/>
      <c r="B46" s="420"/>
      <c r="C46" s="118" t="s">
        <v>14</v>
      </c>
      <c r="D46" s="412">
        <f>SUM('Dati A'!D125:AB125)</f>
        <v>0</v>
      </c>
      <c r="E46" s="413">
        <f>IF(D46=0,0,D46/(F42+F46))</f>
        <v>0</v>
      </c>
      <c r="F46" s="414">
        <f>SUM(D46:D49)</f>
        <v>0</v>
      </c>
      <c r="G46" s="413">
        <f>IF(F46=0,0,F46/(F42+F46))</f>
        <v>0</v>
      </c>
      <c r="I46" s="459"/>
      <c r="J46" s="420"/>
      <c r="K46" s="118" t="s">
        <v>14</v>
      </c>
      <c r="L46" s="412">
        <f>SUM('Dati A'!D144:AB144)</f>
        <v>3</v>
      </c>
      <c r="M46" s="413">
        <f>IF(L46=0,0,L46/(N42+N46))</f>
        <v>0.6</v>
      </c>
      <c r="N46" s="414">
        <f>SUM(L46:L49)</f>
        <v>4</v>
      </c>
      <c r="O46" s="413">
        <f>IF(N46=0,0,N46/(N42+N46))</f>
        <v>0.8</v>
      </c>
    </row>
    <row r="47" spans="1:15" ht="11.25" customHeight="1">
      <c r="A47" s="459"/>
      <c r="B47" s="420"/>
      <c r="C47" s="119" t="s">
        <v>26</v>
      </c>
      <c r="D47" s="412"/>
      <c r="E47" s="413"/>
      <c r="F47" s="414"/>
      <c r="G47" s="413"/>
      <c r="I47" s="459"/>
      <c r="J47" s="420"/>
      <c r="K47" s="119" t="s">
        <v>26</v>
      </c>
      <c r="L47" s="412"/>
      <c r="M47" s="413"/>
      <c r="N47" s="414"/>
      <c r="O47" s="413"/>
    </row>
    <row r="48" spans="1:15" ht="11.25" customHeight="1">
      <c r="A48" s="459"/>
      <c r="B48" s="420"/>
      <c r="C48" s="118" t="s">
        <v>15</v>
      </c>
      <c r="D48" s="417">
        <f>SUM('Dati A'!D126:AB126)</f>
        <v>0</v>
      </c>
      <c r="E48" s="413">
        <f>IF(D48=0,0,D48/(F42+F46))</f>
        <v>0</v>
      </c>
      <c r="F48" s="414"/>
      <c r="G48" s="413"/>
      <c r="I48" s="459"/>
      <c r="J48" s="420"/>
      <c r="K48" s="118" t="s">
        <v>15</v>
      </c>
      <c r="L48" s="417">
        <f>SUM('Dati A'!D145:AB145)</f>
        <v>1</v>
      </c>
      <c r="M48" s="413">
        <f>IF(L48=0,0,L48/(N42+N46))</f>
        <v>0.2</v>
      </c>
      <c r="N48" s="414"/>
      <c r="O48" s="413"/>
    </row>
    <row r="49" spans="1:15" ht="11.25" customHeight="1" thickBot="1">
      <c r="A49" s="459"/>
      <c r="B49" s="421"/>
      <c r="C49" s="120" t="s">
        <v>27</v>
      </c>
      <c r="D49" s="418"/>
      <c r="E49" s="416"/>
      <c r="F49" s="415"/>
      <c r="G49" s="416"/>
      <c r="I49" s="459"/>
      <c r="J49" s="421"/>
      <c r="K49" s="120" t="s">
        <v>27</v>
      </c>
      <c r="L49" s="418"/>
      <c r="M49" s="416"/>
      <c r="N49" s="415"/>
      <c r="O49" s="416"/>
    </row>
    <row r="50" spans="1:15" ht="11.25" customHeight="1">
      <c r="A50" s="459"/>
      <c r="B50" s="429" t="s">
        <v>5</v>
      </c>
      <c r="C50" s="121" t="s">
        <v>16</v>
      </c>
      <c r="D50" s="430">
        <f>SUM('Dati A'!D127:AB127)</f>
        <v>0</v>
      </c>
      <c r="E50" s="428">
        <f>IF(D50=0,0,D50/(F50+F54))</f>
        <v>0</v>
      </c>
      <c r="F50" s="427">
        <f>SUM(D50:D53)</f>
        <v>0</v>
      </c>
      <c r="G50" s="428">
        <f>IF(F50=0,0,F50/(F50+F54))</f>
        <v>0</v>
      </c>
      <c r="I50" s="459"/>
      <c r="J50" s="429" t="s">
        <v>5</v>
      </c>
      <c r="K50" s="121" t="s">
        <v>16</v>
      </c>
      <c r="L50" s="430">
        <f>SUM('Dati A'!D146:AB146)</f>
        <v>4</v>
      </c>
      <c r="M50" s="428">
        <f>IF(L50=0,0,L50/(N50+N54))</f>
        <v>0.36363636363636365</v>
      </c>
      <c r="N50" s="427">
        <f>SUM(L50:L53)</f>
        <v>8</v>
      </c>
      <c r="O50" s="428">
        <f>IF(N50=0,0,N50/(N50+N54))</f>
        <v>0.7272727272727273</v>
      </c>
    </row>
    <row r="51" spans="1:15" ht="11.25" customHeight="1">
      <c r="A51" s="459"/>
      <c r="B51" s="420"/>
      <c r="C51" s="122" t="s">
        <v>8</v>
      </c>
      <c r="D51" s="411"/>
      <c r="E51" s="410"/>
      <c r="F51" s="424"/>
      <c r="G51" s="410"/>
      <c r="I51" s="459"/>
      <c r="J51" s="420"/>
      <c r="K51" s="122" t="s">
        <v>8</v>
      </c>
      <c r="L51" s="411"/>
      <c r="M51" s="410"/>
      <c r="N51" s="424"/>
      <c r="O51" s="410"/>
    </row>
    <row r="52" spans="1:15" ht="11.25" customHeight="1">
      <c r="A52" s="459"/>
      <c r="B52" s="420"/>
      <c r="C52" s="123" t="s">
        <v>9</v>
      </c>
      <c r="D52" s="411">
        <f>SUM('Dati A'!D128:AB128)</f>
        <v>0</v>
      </c>
      <c r="E52" s="410">
        <f>IF(D52=0,0,D52/(F50+F54))</f>
        <v>0</v>
      </c>
      <c r="F52" s="424"/>
      <c r="G52" s="410"/>
      <c r="I52" s="459"/>
      <c r="J52" s="420"/>
      <c r="K52" s="123" t="s">
        <v>9</v>
      </c>
      <c r="L52" s="411">
        <f>SUM('Dati A'!D147:AB147)</f>
        <v>4</v>
      </c>
      <c r="M52" s="410">
        <f>IF(L52=0,0,L52/(N50+N54))</f>
        <v>0.36363636363636365</v>
      </c>
      <c r="N52" s="424"/>
      <c r="O52" s="410"/>
    </row>
    <row r="53" spans="1:15" ht="11.25" customHeight="1">
      <c r="A53" s="459"/>
      <c r="B53" s="420"/>
      <c r="C53" s="122" t="s">
        <v>17</v>
      </c>
      <c r="D53" s="411"/>
      <c r="E53" s="410"/>
      <c r="F53" s="424"/>
      <c r="G53" s="410"/>
      <c r="I53" s="459"/>
      <c r="J53" s="420"/>
      <c r="K53" s="122" t="s">
        <v>17</v>
      </c>
      <c r="L53" s="411"/>
      <c r="M53" s="410"/>
      <c r="N53" s="424"/>
      <c r="O53" s="410"/>
    </row>
    <row r="54" spans="1:15" ht="11.25" customHeight="1">
      <c r="A54" s="459"/>
      <c r="B54" s="420"/>
      <c r="C54" s="118" t="s">
        <v>18</v>
      </c>
      <c r="D54" s="412">
        <f>SUM('Dati A'!D129:AB129)</f>
        <v>0</v>
      </c>
      <c r="E54" s="413">
        <f>IF(D54=0,0,D54/(F50+F54))</f>
        <v>0</v>
      </c>
      <c r="F54" s="414">
        <f>SUM(D54:D57)</f>
        <v>0</v>
      </c>
      <c r="G54" s="413">
        <f>IF(F54=0,0,F54/(F50+F54))</f>
        <v>0</v>
      </c>
      <c r="I54" s="459"/>
      <c r="J54" s="420"/>
      <c r="K54" s="118" t="s">
        <v>18</v>
      </c>
      <c r="L54" s="412">
        <f>SUM('Dati A'!D148:AB148)</f>
        <v>2</v>
      </c>
      <c r="M54" s="413">
        <f>IF(L54=0,0,L54/(N50+N54))</f>
        <v>0.18181818181818182</v>
      </c>
      <c r="N54" s="414">
        <f>SUM(L54:L57)</f>
        <v>3</v>
      </c>
      <c r="O54" s="413">
        <f>IF(N54=0,0,N54/(N50+N54))</f>
        <v>0.2727272727272727</v>
      </c>
    </row>
    <row r="55" spans="1:15" ht="11.25" customHeight="1">
      <c r="A55" s="459"/>
      <c r="B55" s="420"/>
      <c r="C55" s="119" t="s">
        <v>19</v>
      </c>
      <c r="D55" s="412"/>
      <c r="E55" s="413"/>
      <c r="F55" s="414"/>
      <c r="G55" s="413"/>
      <c r="I55" s="459"/>
      <c r="J55" s="420"/>
      <c r="K55" s="119" t="s">
        <v>19</v>
      </c>
      <c r="L55" s="412"/>
      <c r="M55" s="413"/>
      <c r="N55" s="414"/>
      <c r="O55" s="413"/>
    </row>
    <row r="56" spans="1:15" ht="11.25" customHeight="1">
      <c r="A56" s="459"/>
      <c r="B56" s="420"/>
      <c r="C56" s="118" t="s">
        <v>12</v>
      </c>
      <c r="D56" s="425">
        <f>SUM('Dati A'!D130:AB130)</f>
        <v>0</v>
      </c>
      <c r="E56" s="413">
        <f>IF(D56=0,0,D56/(F50+F54))</f>
        <v>0</v>
      </c>
      <c r="F56" s="414"/>
      <c r="G56" s="413"/>
      <c r="I56" s="459"/>
      <c r="J56" s="420"/>
      <c r="K56" s="118" t="s">
        <v>12</v>
      </c>
      <c r="L56" s="425">
        <f>SUM('Dati A'!D149:AB149)</f>
        <v>1</v>
      </c>
      <c r="M56" s="413">
        <f>IF(L56=0,0,L56/(N50+N54))</f>
        <v>0.09090909090909091</v>
      </c>
      <c r="N56" s="414"/>
      <c r="O56" s="413"/>
    </row>
    <row r="57" spans="1:15" ht="11.25" customHeight="1" thickBot="1">
      <c r="A57" s="459"/>
      <c r="B57" s="421"/>
      <c r="C57" s="120" t="s">
        <v>28</v>
      </c>
      <c r="D57" s="426"/>
      <c r="E57" s="416"/>
      <c r="F57" s="415"/>
      <c r="G57" s="416"/>
      <c r="I57" s="459"/>
      <c r="J57" s="421"/>
      <c r="K57" s="120" t="s">
        <v>28</v>
      </c>
      <c r="L57" s="426"/>
      <c r="M57" s="416"/>
      <c r="N57" s="415"/>
      <c r="O57" s="416"/>
    </row>
    <row r="58" spans="1:15" ht="11.25" customHeight="1">
      <c r="A58" s="459"/>
      <c r="B58" s="419" t="s">
        <v>22</v>
      </c>
      <c r="C58" s="121" t="s">
        <v>7</v>
      </c>
      <c r="D58" s="422">
        <f>SUM('Dati A'!D131:AB131)</f>
        <v>1</v>
      </c>
      <c r="E58" s="409">
        <f>IF(D58=0,0,D58/(F58+F62))</f>
        <v>0.5</v>
      </c>
      <c r="F58" s="423">
        <f>SUM(D58:D61)</f>
        <v>2</v>
      </c>
      <c r="G58" s="409">
        <f>IF(F58=0,0,F58/(F58+F62))</f>
        <v>1</v>
      </c>
      <c r="I58" s="459"/>
      <c r="J58" s="419" t="s">
        <v>22</v>
      </c>
      <c r="K58" s="121" t="s">
        <v>7</v>
      </c>
      <c r="L58" s="422">
        <f>SUM('Dati A'!D150:AB150)</f>
        <v>0</v>
      </c>
      <c r="M58" s="409">
        <f>IF(L58=0,0,L58/(N58+N62))</f>
        <v>0</v>
      </c>
      <c r="N58" s="423">
        <f>SUM(L58:L61)</f>
        <v>2</v>
      </c>
      <c r="O58" s="409">
        <f>IF(N58=0,0,N58/(N58+N62))</f>
        <v>0.2</v>
      </c>
    </row>
    <row r="59" spans="1:15" ht="11.25" customHeight="1">
      <c r="A59" s="459"/>
      <c r="B59" s="420"/>
      <c r="C59" s="122" t="s">
        <v>13</v>
      </c>
      <c r="D59" s="411"/>
      <c r="E59" s="410"/>
      <c r="F59" s="424"/>
      <c r="G59" s="410"/>
      <c r="I59" s="459"/>
      <c r="J59" s="420"/>
      <c r="K59" s="122" t="s">
        <v>13</v>
      </c>
      <c r="L59" s="411"/>
      <c r="M59" s="410"/>
      <c r="N59" s="424"/>
      <c r="O59" s="410"/>
    </row>
    <row r="60" spans="1:15" ht="11.25" customHeight="1">
      <c r="A60" s="459"/>
      <c r="B60" s="420"/>
      <c r="C60" s="123" t="s">
        <v>9</v>
      </c>
      <c r="D60" s="411">
        <f>SUM('Dati A'!D132:AB132)</f>
        <v>1</v>
      </c>
      <c r="E60" s="410">
        <f>IF(D60=0,0,D60/(F58+F62))</f>
        <v>0.5</v>
      </c>
      <c r="F60" s="424"/>
      <c r="G60" s="410"/>
      <c r="I60" s="459"/>
      <c r="J60" s="420"/>
      <c r="K60" s="123" t="s">
        <v>9</v>
      </c>
      <c r="L60" s="411">
        <f>SUM('Dati A'!D151:AB151)</f>
        <v>2</v>
      </c>
      <c r="M60" s="410">
        <f>IF(L60=0,0,L60/(N58+N62))</f>
        <v>0.2</v>
      </c>
      <c r="N60" s="424"/>
      <c r="O60" s="410"/>
    </row>
    <row r="61" spans="1:15" ht="11.25" customHeight="1">
      <c r="A61" s="459"/>
      <c r="B61" s="420"/>
      <c r="C61" s="122" t="s">
        <v>25</v>
      </c>
      <c r="D61" s="411"/>
      <c r="E61" s="410"/>
      <c r="F61" s="424"/>
      <c r="G61" s="410"/>
      <c r="I61" s="459"/>
      <c r="J61" s="420"/>
      <c r="K61" s="122" t="s">
        <v>25</v>
      </c>
      <c r="L61" s="411"/>
      <c r="M61" s="410"/>
      <c r="N61" s="424"/>
      <c r="O61" s="410"/>
    </row>
    <row r="62" spans="1:15" ht="11.25" customHeight="1" thickBot="1">
      <c r="A62" s="460"/>
      <c r="B62" s="420"/>
      <c r="C62" s="118" t="s">
        <v>10</v>
      </c>
      <c r="D62" s="412">
        <f>SUM('Dati A'!D133:AB133)</f>
        <v>0</v>
      </c>
      <c r="E62" s="413">
        <f>IF(D62=0,0,D62/(F58+F62))</f>
        <v>0</v>
      </c>
      <c r="F62" s="414">
        <f>SUM(D62:D65)</f>
        <v>0</v>
      </c>
      <c r="G62" s="413">
        <f>IF(F62=0,0,F62/(F58+F62))</f>
        <v>0</v>
      </c>
      <c r="I62" s="460"/>
      <c r="J62" s="420"/>
      <c r="K62" s="118" t="s">
        <v>10</v>
      </c>
      <c r="L62" s="412">
        <f>SUM('Dati A'!D152:AB152)</f>
        <v>4</v>
      </c>
      <c r="M62" s="413">
        <f>IF(L62=0,0,L62/(N58+N62))</f>
        <v>0.4</v>
      </c>
      <c r="N62" s="414">
        <f>SUM(L62:L65)</f>
        <v>8</v>
      </c>
      <c r="O62" s="413">
        <f>IF(N62=0,0,N62/(N58+N62))</f>
        <v>0.8</v>
      </c>
    </row>
    <row r="63" spans="1:15" ht="11.25" customHeight="1">
      <c r="A63" s="453">
        <f>'Dati part'!J9</f>
        <v>33</v>
      </c>
      <c r="B63" s="420"/>
      <c r="C63" s="119" t="s">
        <v>26</v>
      </c>
      <c r="D63" s="412"/>
      <c r="E63" s="413"/>
      <c r="F63" s="414"/>
      <c r="G63" s="413"/>
      <c r="I63" s="453">
        <f>'Dati part'!J10</f>
        <v>81</v>
      </c>
      <c r="J63" s="420"/>
      <c r="K63" s="119" t="s">
        <v>26</v>
      </c>
      <c r="L63" s="412"/>
      <c r="M63" s="413"/>
      <c r="N63" s="414"/>
      <c r="O63" s="413"/>
    </row>
    <row r="64" spans="1:15" ht="11.25" customHeight="1">
      <c r="A64" s="454"/>
      <c r="B64" s="420"/>
      <c r="C64" s="118" t="s">
        <v>15</v>
      </c>
      <c r="D64" s="417">
        <f>SUM('Dati A'!D134:AB134)</f>
        <v>0</v>
      </c>
      <c r="E64" s="413">
        <f>IF(D64=0,0,D64/(F58+F62))</f>
        <v>0</v>
      </c>
      <c r="F64" s="414"/>
      <c r="G64" s="413"/>
      <c r="I64" s="454"/>
      <c r="J64" s="420"/>
      <c r="K64" s="118" t="s">
        <v>15</v>
      </c>
      <c r="L64" s="417">
        <f>SUM('Dati A'!D153:AB153)</f>
        <v>4</v>
      </c>
      <c r="M64" s="413">
        <f>IF(L64=0,0,L64/(N58+N62))</f>
        <v>0.4</v>
      </c>
      <c r="N64" s="414"/>
      <c r="O64" s="413"/>
    </row>
    <row r="65" spans="1:15" ht="11.25" customHeight="1" thickBot="1">
      <c r="A65" s="455"/>
      <c r="B65" s="421"/>
      <c r="C65" s="120" t="s">
        <v>27</v>
      </c>
      <c r="D65" s="418"/>
      <c r="E65" s="416"/>
      <c r="F65" s="415"/>
      <c r="G65" s="416"/>
      <c r="I65" s="455"/>
      <c r="J65" s="421"/>
      <c r="K65" s="120" t="s">
        <v>27</v>
      </c>
      <c r="L65" s="418"/>
      <c r="M65" s="416"/>
      <c r="N65" s="415"/>
      <c r="O65" s="416"/>
    </row>
  </sheetData>
  <sheetProtection password="F4DA" sheet="1" objects="1" scenarios="1"/>
  <mergeCells count="220">
    <mergeCell ref="A30:A32"/>
    <mergeCell ref="I30:I32"/>
    <mergeCell ref="I34:I36"/>
    <mergeCell ref="D60:D61"/>
    <mergeCell ref="E60:E61"/>
    <mergeCell ref="B58:B65"/>
    <mergeCell ref="E62:E63"/>
    <mergeCell ref="F62:F65"/>
    <mergeCell ref="G54:G57"/>
    <mergeCell ref="D56:D57"/>
    <mergeCell ref="A63:A65"/>
    <mergeCell ref="O58:O61"/>
    <mergeCell ref="L60:L61"/>
    <mergeCell ref="M60:M61"/>
    <mergeCell ref="L62:L63"/>
    <mergeCell ref="M62:M63"/>
    <mergeCell ref="N62:N65"/>
    <mergeCell ref="O62:O65"/>
    <mergeCell ref="L64:L65"/>
    <mergeCell ref="A37:A62"/>
    <mergeCell ref="M64:M65"/>
    <mergeCell ref="J58:J65"/>
    <mergeCell ref="L58:L59"/>
    <mergeCell ref="M58:M59"/>
    <mergeCell ref="N58:N61"/>
    <mergeCell ref="O50:O53"/>
    <mergeCell ref="L52:L53"/>
    <mergeCell ref="M52:M53"/>
    <mergeCell ref="L54:L55"/>
    <mergeCell ref="M54:M55"/>
    <mergeCell ref="N54:N57"/>
    <mergeCell ref="O54:O57"/>
    <mergeCell ref="L56:L57"/>
    <mergeCell ref="M56:M57"/>
    <mergeCell ref="N46:N49"/>
    <mergeCell ref="O46:O49"/>
    <mergeCell ref="J50:J57"/>
    <mergeCell ref="L50:L51"/>
    <mergeCell ref="M50:M51"/>
    <mergeCell ref="N50:N53"/>
    <mergeCell ref="N42:N45"/>
    <mergeCell ref="O42:O45"/>
    <mergeCell ref="N38:N41"/>
    <mergeCell ref="O38:O41"/>
    <mergeCell ref="N34:N37"/>
    <mergeCell ref="O34:O37"/>
    <mergeCell ref="L36:L37"/>
    <mergeCell ref="M36:M37"/>
    <mergeCell ref="J34:J41"/>
    <mergeCell ref="L34:L35"/>
    <mergeCell ref="M34:M35"/>
    <mergeCell ref="L38:L39"/>
    <mergeCell ref="M38:M39"/>
    <mergeCell ref="L40:L41"/>
    <mergeCell ref="M40:M41"/>
    <mergeCell ref="L42:L43"/>
    <mergeCell ref="M42:M43"/>
    <mergeCell ref="G58:G61"/>
    <mergeCell ref="G50:G53"/>
    <mergeCell ref="L44:L45"/>
    <mergeCell ref="M44:M45"/>
    <mergeCell ref="L46:L47"/>
    <mergeCell ref="M46:M47"/>
    <mergeCell ref="L48:L49"/>
    <mergeCell ref="M48:M49"/>
    <mergeCell ref="G62:G65"/>
    <mergeCell ref="D64:D65"/>
    <mergeCell ref="E64:E65"/>
    <mergeCell ref="J42:J49"/>
    <mergeCell ref="I63:I65"/>
    <mergeCell ref="I37:I62"/>
    <mergeCell ref="D62:D63"/>
    <mergeCell ref="D58:D59"/>
    <mergeCell ref="E58:E59"/>
    <mergeCell ref="F58:F61"/>
    <mergeCell ref="B50:B57"/>
    <mergeCell ref="D50:D51"/>
    <mergeCell ref="E50:E51"/>
    <mergeCell ref="F50:F53"/>
    <mergeCell ref="F54:F57"/>
    <mergeCell ref="E56:E57"/>
    <mergeCell ref="D52:D53"/>
    <mergeCell ref="E52:E53"/>
    <mergeCell ref="D54:D55"/>
    <mergeCell ref="E54:E55"/>
    <mergeCell ref="D48:D49"/>
    <mergeCell ref="E48:E49"/>
    <mergeCell ref="F46:F49"/>
    <mergeCell ref="G46:G49"/>
    <mergeCell ref="D44:D45"/>
    <mergeCell ref="E44:E45"/>
    <mergeCell ref="D46:D47"/>
    <mergeCell ref="E46:E47"/>
    <mergeCell ref="F42:F45"/>
    <mergeCell ref="G42:G45"/>
    <mergeCell ref="F38:F41"/>
    <mergeCell ref="G38:G41"/>
    <mergeCell ref="F34:F37"/>
    <mergeCell ref="G34:G37"/>
    <mergeCell ref="D36:D37"/>
    <mergeCell ref="E36:E37"/>
    <mergeCell ref="A34:A36"/>
    <mergeCell ref="B34:B41"/>
    <mergeCell ref="D34:D35"/>
    <mergeCell ref="E34:E35"/>
    <mergeCell ref="D38:D39"/>
    <mergeCell ref="E38:E39"/>
    <mergeCell ref="D40:D41"/>
    <mergeCell ref="E40:E41"/>
    <mergeCell ref="B42:B49"/>
    <mergeCell ref="D42:D43"/>
    <mergeCell ref="E42:E43"/>
    <mergeCell ref="O25:O28"/>
    <mergeCell ref="L27:L28"/>
    <mergeCell ref="M27:M28"/>
    <mergeCell ref="L29:L30"/>
    <mergeCell ref="M29:M30"/>
    <mergeCell ref="N29:N32"/>
    <mergeCell ref="O29:O32"/>
    <mergeCell ref="L31:L32"/>
    <mergeCell ref="M31:M32"/>
    <mergeCell ref="J25:J32"/>
    <mergeCell ref="L25:L26"/>
    <mergeCell ref="M25:M26"/>
    <mergeCell ref="N25:N28"/>
    <mergeCell ref="O17:O20"/>
    <mergeCell ref="L19:L20"/>
    <mergeCell ref="M19:M20"/>
    <mergeCell ref="L21:L22"/>
    <mergeCell ref="M21:M22"/>
    <mergeCell ref="N21:N24"/>
    <mergeCell ref="O21:O24"/>
    <mergeCell ref="L23:L24"/>
    <mergeCell ref="M23:M24"/>
    <mergeCell ref="N13:N16"/>
    <mergeCell ref="O13:O16"/>
    <mergeCell ref="J17:J24"/>
    <mergeCell ref="L17:L18"/>
    <mergeCell ref="M17:M18"/>
    <mergeCell ref="N17:N20"/>
    <mergeCell ref="N9:N12"/>
    <mergeCell ref="O9:O12"/>
    <mergeCell ref="N5:N8"/>
    <mergeCell ref="O5:O8"/>
    <mergeCell ref="N1:N4"/>
    <mergeCell ref="O1:O4"/>
    <mergeCell ref="L3:L4"/>
    <mergeCell ref="M3:M4"/>
    <mergeCell ref="I1:I3"/>
    <mergeCell ref="J1:J8"/>
    <mergeCell ref="L1:L2"/>
    <mergeCell ref="M1:M2"/>
    <mergeCell ref="L5:L6"/>
    <mergeCell ref="M5:M6"/>
    <mergeCell ref="L7:L8"/>
    <mergeCell ref="M7:M8"/>
    <mergeCell ref="I4:I29"/>
    <mergeCell ref="J9:J16"/>
    <mergeCell ref="L9:L10"/>
    <mergeCell ref="M9:M10"/>
    <mergeCell ref="G17:G20"/>
    <mergeCell ref="L11:L12"/>
    <mergeCell ref="M11:M12"/>
    <mergeCell ref="L13:L14"/>
    <mergeCell ref="M13:M14"/>
    <mergeCell ref="L15:L16"/>
    <mergeCell ref="M15:M16"/>
    <mergeCell ref="G21:G24"/>
    <mergeCell ref="G25:G28"/>
    <mergeCell ref="G29:G32"/>
    <mergeCell ref="G1:G4"/>
    <mergeCell ref="G5:G8"/>
    <mergeCell ref="G9:G12"/>
    <mergeCell ref="G13:G16"/>
    <mergeCell ref="E31:E32"/>
    <mergeCell ref="F1:F4"/>
    <mergeCell ref="F5:F8"/>
    <mergeCell ref="F9:F12"/>
    <mergeCell ref="F13:F16"/>
    <mergeCell ref="F17:F20"/>
    <mergeCell ref="F21:F24"/>
    <mergeCell ref="F25:F28"/>
    <mergeCell ref="F29:F32"/>
    <mergeCell ref="E23:E24"/>
    <mergeCell ref="E25:E26"/>
    <mergeCell ref="E27:E28"/>
    <mergeCell ref="E29:E30"/>
    <mergeCell ref="E15:E16"/>
    <mergeCell ref="E17:E18"/>
    <mergeCell ref="E19:E20"/>
    <mergeCell ref="E21:E22"/>
    <mergeCell ref="D27:D28"/>
    <mergeCell ref="D29:D30"/>
    <mergeCell ref="D31:D32"/>
    <mergeCell ref="E1:E2"/>
    <mergeCell ref="E3:E4"/>
    <mergeCell ref="E5:E6"/>
    <mergeCell ref="E7:E8"/>
    <mergeCell ref="E9:E10"/>
    <mergeCell ref="E11:E12"/>
    <mergeCell ref="E13:E14"/>
    <mergeCell ref="D19:D20"/>
    <mergeCell ref="D21:D22"/>
    <mergeCell ref="D23:D24"/>
    <mergeCell ref="D25:D26"/>
    <mergeCell ref="A1:A3"/>
    <mergeCell ref="D1:D2"/>
    <mergeCell ref="D3:D4"/>
    <mergeCell ref="D5:D6"/>
    <mergeCell ref="A4:A29"/>
    <mergeCell ref="B25:B32"/>
    <mergeCell ref="D15:D16"/>
    <mergeCell ref="B1:B8"/>
    <mergeCell ref="B9:B16"/>
    <mergeCell ref="B17:B24"/>
    <mergeCell ref="D17:D18"/>
    <mergeCell ref="D7:D8"/>
    <mergeCell ref="D9:D10"/>
    <mergeCell ref="D11:D12"/>
    <mergeCell ref="D13:D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>
    <tabColor indexed="34"/>
  </sheetPr>
  <dimension ref="A1:O65"/>
  <sheetViews>
    <sheetView workbookViewId="0" topLeftCell="A7">
      <selection activeCell="H38" sqref="H38"/>
    </sheetView>
  </sheetViews>
  <sheetFormatPr defaultColWidth="9.140625" defaultRowHeight="11.25" customHeight="1"/>
  <cols>
    <col min="1" max="1" width="5.8515625" style="63" customWidth="1"/>
    <col min="2" max="2" width="3.00390625" style="63" bestFit="1" customWidth="1"/>
    <col min="3" max="3" width="16.7109375" style="76" bestFit="1" customWidth="1"/>
    <col min="4" max="4" width="4.28125" style="63" customWidth="1"/>
    <col min="5" max="5" width="5.8515625" style="63" bestFit="1" customWidth="1"/>
    <col min="6" max="6" width="4.28125" style="63" customWidth="1"/>
    <col min="7" max="7" width="5.8515625" style="63" bestFit="1" customWidth="1"/>
    <col min="8" max="8" width="2.140625" style="63" customWidth="1"/>
    <col min="9" max="9" width="5.8515625" style="63" customWidth="1"/>
    <col min="10" max="10" width="3.00390625" style="63" bestFit="1" customWidth="1"/>
    <col min="11" max="11" width="16.7109375" style="63" bestFit="1" customWidth="1"/>
    <col min="12" max="12" width="4.28125" style="63" customWidth="1"/>
    <col min="13" max="13" width="5.8515625" style="63" customWidth="1"/>
    <col min="14" max="14" width="4.28125" style="63" customWidth="1"/>
    <col min="15" max="15" width="5.8515625" style="63" customWidth="1"/>
    <col min="16" max="16384" width="9.140625" style="63" customWidth="1"/>
  </cols>
  <sheetData>
    <row r="1" spans="1:15" ht="11.25" customHeight="1">
      <c r="A1" s="437">
        <f>'Dati part'!B11</f>
        <v>31</v>
      </c>
      <c r="B1" s="429" t="s">
        <v>3</v>
      </c>
      <c r="C1" s="115" t="s">
        <v>7</v>
      </c>
      <c r="D1" s="434">
        <f>SUM('Dati A'!D157:AB157)</f>
        <v>1</v>
      </c>
      <c r="E1" s="431">
        <f>IF(D1=0,0,D1/(F1+F5))</f>
        <v>0.3333333333333333</v>
      </c>
      <c r="F1" s="435">
        <f>SUM(D1:D4)</f>
        <v>1</v>
      </c>
      <c r="G1" s="431">
        <f>IF(F1=0,0,F1/(F1+F5))</f>
        <v>0.3333333333333333</v>
      </c>
      <c r="I1" s="437">
        <f>'Dati part'!B12</f>
        <v>0</v>
      </c>
      <c r="J1" s="429" t="s">
        <v>3</v>
      </c>
      <c r="K1" s="115" t="s">
        <v>7</v>
      </c>
      <c r="L1" s="434">
        <f>SUM('Dati A'!D176:AB176)</f>
        <v>0</v>
      </c>
      <c r="M1" s="431">
        <f>IF(L1=0,0,L1/(N1+N5))</f>
        <v>0</v>
      </c>
      <c r="N1" s="435">
        <f>SUM(L1:L4)</f>
        <v>0</v>
      </c>
      <c r="O1" s="431">
        <f>IF(N1=0,0,N1/(N1+N5))</f>
        <v>0</v>
      </c>
    </row>
    <row r="2" spans="1:15" ht="11.25" customHeight="1">
      <c r="A2" s="438"/>
      <c r="B2" s="420"/>
      <c r="C2" s="116" t="s">
        <v>8</v>
      </c>
      <c r="D2" s="433"/>
      <c r="E2" s="432"/>
      <c r="F2" s="436"/>
      <c r="G2" s="432"/>
      <c r="I2" s="438"/>
      <c r="J2" s="420"/>
      <c r="K2" s="116" t="s">
        <v>8</v>
      </c>
      <c r="L2" s="433"/>
      <c r="M2" s="432"/>
      <c r="N2" s="436"/>
      <c r="O2" s="432"/>
    </row>
    <row r="3" spans="1:15" ht="11.25" customHeight="1" thickBot="1">
      <c r="A3" s="439"/>
      <c r="B3" s="420"/>
      <c r="C3" s="117" t="s">
        <v>9</v>
      </c>
      <c r="D3" s="433">
        <f>SUM('Dati A'!D158:AB158)</f>
        <v>0</v>
      </c>
      <c r="E3" s="432">
        <f>IF(D3=0,0,D3/(F1+F5))</f>
        <v>0</v>
      </c>
      <c r="F3" s="436"/>
      <c r="G3" s="432"/>
      <c r="I3" s="439"/>
      <c r="J3" s="420"/>
      <c r="K3" s="117" t="s">
        <v>9</v>
      </c>
      <c r="L3" s="433">
        <f>SUM('Dati A'!D177:AB177)</f>
        <v>0</v>
      </c>
      <c r="M3" s="432">
        <f>IF(L3=0,0,L3/(N1+N5))</f>
        <v>0</v>
      </c>
      <c r="N3" s="436"/>
      <c r="O3" s="432"/>
    </row>
    <row r="4" spans="1:15" ht="11.25" customHeight="1">
      <c r="A4" s="456" t="str">
        <f>'Dati part'!C11</f>
        <v>PAOLO SARONNI</v>
      </c>
      <c r="B4" s="420"/>
      <c r="C4" s="116" t="s">
        <v>29</v>
      </c>
      <c r="D4" s="433"/>
      <c r="E4" s="432"/>
      <c r="F4" s="436"/>
      <c r="G4" s="432"/>
      <c r="I4" s="456">
        <f>'Dati part'!C12</f>
        <v>0</v>
      </c>
      <c r="J4" s="420"/>
      <c r="K4" s="116" t="s">
        <v>29</v>
      </c>
      <c r="L4" s="433"/>
      <c r="M4" s="432"/>
      <c r="N4" s="436"/>
      <c r="O4" s="432"/>
    </row>
    <row r="5" spans="1:15" ht="11.25" customHeight="1">
      <c r="A5" s="457"/>
      <c r="B5" s="420"/>
      <c r="C5" s="118" t="s">
        <v>10</v>
      </c>
      <c r="D5" s="412">
        <f>SUM('Dati A'!D159:AB159)</f>
        <v>2</v>
      </c>
      <c r="E5" s="413">
        <f>IF(D5=0,0,D5/(F1+F5))</f>
        <v>0.6666666666666666</v>
      </c>
      <c r="F5" s="414">
        <f>SUM(D5:D8)</f>
        <v>2</v>
      </c>
      <c r="G5" s="413">
        <f>IF(F5=0,0,F5/(F1+F5))</f>
        <v>0.6666666666666666</v>
      </c>
      <c r="I5" s="459"/>
      <c r="J5" s="420"/>
      <c r="K5" s="118" t="s">
        <v>10</v>
      </c>
      <c r="L5" s="412">
        <f>SUM('Dati A'!D178:AB178)</f>
        <v>0</v>
      </c>
      <c r="M5" s="413">
        <f>IF(L5=0,0,L5/(N1+N5))</f>
        <v>0</v>
      </c>
      <c r="N5" s="414">
        <f>SUM(L5:L8)</f>
        <v>0</v>
      </c>
      <c r="O5" s="413">
        <f>IF(N5=0,0,N5/(N1+N5))</f>
        <v>0</v>
      </c>
    </row>
    <row r="6" spans="1:15" ht="11.25" customHeight="1">
      <c r="A6" s="457"/>
      <c r="B6" s="420"/>
      <c r="C6" s="119" t="s">
        <v>11</v>
      </c>
      <c r="D6" s="412"/>
      <c r="E6" s="413"/>
      <c r="F6" s="414"/>
      <c r="G6" s="413"/>
      <c r="I6" s="459"/>
      <c r="J6" s="420"/>
      <c r="K6" s="119" t="s">
        <v>11</v>
      </c>
      <c r="L6" s="412"/>
      <c r="M6" s="413"/>
      <c r="N6" s="414"/>
      <c r="O6" s="413"/>
    </row>
    <row r="7" spans="1:15" ht="11.25" customHeight="1">
      <c r="A7" s="457"/>
      <c r="B7" s="420"/>
      <c r="C7" s="118" t="s">
        <v>30</v>
      </c>
      <c r="D7" s="425">
        <f>SUM('Dati A'!D160:AB160)</f>
        <v>0</v>
      </c>
      <c r="E7" s="413">
        <f>IF(D7=0,0,D7/(F1+F5))</f>
        <v>0</v>
      </c>
      <c r="F7" s="414"/>
      <c r="G7" s="413"/>
      <c r="I7" s="459"/>
      <c r="J7" s="420"/>
      <c r="K7" s="118" t="s">
        <v>30</v>
      </c>
      <c r="L7" s="425">
        <f>SUM('Dati A'!D179:AB179)</f>
        <v>0</v>
      </c>
      <c r="M7" s="413">
        <f>IF(L7=0,0,L7/(N1+N5))</f>
        <v>0</v>
      </c>
      <c r="N7" s="414"/>
      <c r="O7" s="413"/>
    </row>
    <row r="8" spans="1:15" ht="11.25" customHeight="1" thickBot="1">
      <c r="A8" s="457"/>
      <c r="B8" s="421"/>
      <c r="C8" s="120" t="s">
        <v>28</v>
      </c>
      <c r="D8" s="426"/>
      <c r="E8" s="416"/>
      <c r="F8" s="415"/>
      <c r="G8" s="416"/>
      <c r="I8" s="459"/>
      <c r="J8" s="421"/>
      <c r="K8" s="120" t="s">
        <v>28</v>
      </c>
      <c r="L8" s="426"/>
      <c r="M8" s="416"/>
      <c r="N8" s="415"/>
      <c r="O8" s="416"/>
    </row>
    <row r="9" spans="1:15" ht="11.25" customHeight="1">
      <c r="A9" s="457"/>
      <c r="B9" s="429" t="s">
        <v>4</v>
      </c>
      <c r="C9" s="121" t="s">
        <v>7</v>
      </c>
      <c r="D9" s="434">
        <f>SUM('Dati A'!D161:AB161)</f>
        <v>1</v>
      </c>
      <c r="E9" s="431">
        <f>IF(D9=0,0,D9/(F9+F13))</f>
        <v>1</v>
      </c>
      <c r="F9" s="435">
        <f>SUM(D9:D12)</f>
        <v>1</v>
      </c>
      <c r="G9" s="431">
        <f>IF(F9=0,0,F9/(F9+F13))</f>
        <v>1</v>
      </c>
      <c r="I9" s="459"/>
      <c r="J9" s="429" t="s">
        <v>4</v>
      </c>
      <c r="K9" s="121" t="s">
        <v>7</v>
      </c>
      <c r="L9" s="434">
        <f>SUM('Dati A'!D180:AB180)</f>
        <v>0</v>
      </c>
      <c r="M9" s="431">
        <f>IF(L9=0,0,L9/(N9+N13))</f>
        <v>0</v>
      </c>
      <c r="N9" s="435">
        <f>SUM(L9:L12)</f>
        <v>0</v>
      </c>
      <c r="O9" s="431">
        <f>IF(N9=0,0,N9/(N9+N13))</f>
        <v>0</v>
      </c>
    </row>
    <row r="10" spans="1:15" ht="11.25" customHeight="1">
      <c r="A10" s="457"/>
      <c r="B10" s="420"/>
      <c r="C10" s="122" t="s">
        <v>13</v>
      </c>
      <c r="D10" s="433"/>
      <c r="E10" s="432"/>
      <c r="F10" s="436"/>
      <c r="G10" s="432"/>
      <c r="I10" s="459"/>
      <c r="J10" s="420"/>
      <c r="K10" s="122" t="s">
        <v>13</v>
      </c>
      <c r="L10" s="433"/>
      <c r="M10" s="432"/>
      <c r="N10" s="436"/>
      <c r="O10" s="432"/>
    </row>
    <row r="11" spans="1:15" ht="11.25" customHeight="1">
      <c r="A11" s="457"/>
      <c r="B11" s="420"/>
      <c r="C11" s="123" t="s">
        <v>9</v>
      </c>
      <c r="D11" s="433">
        <f>SUM('Dati A'!D162:AB162)</f>
        <v>0</v>
      </c>
      <c r="E11" s="432">
        <f>IF(D11=0,0,D11/(F9+F13))</f>
        <v>0</v>
      </c>
      <c r="F11" s="436"/>
      <c r="G11" s="432"/>
      <c r="I11" s="459"/>
      <c r="J11" s="420"/>
      <c r="K11" s="123" t="s">
        <v>9</v>
      </c>
      <c r="L11" s="433">
        <f>SUM('Dati A'!D181:AB181)</f>
        <v>0</v>
      </c>
      <c r="M11" s="432">
        <f>IF(L11=0,0,L11/(N9+N13))</f>
        <v>0</v>
      </c>
      <c r="N11" s="436"/>
      <c r="O11" s="432"/>
    </row>
    <row r="12" spans="1:15" ht="11.25" customHeight="1">
      <c r="A12" s="457"/>
      <c r="B12" s="420"/>
      <c r="C12" s="122" t="s">
        <v>25</v>
      </c>
      <c r="D12" s="433"/>
      <c r="E12" s="432"/>
      <c r="F12" s="436"/>
      <c r="G12" s="432"/>
      <c r="I12" s="459"/>
      <c r="J12" s="420"/>
      <c r="K12" s="122" t="s">
        <v>25</v>
      </c>
      <c r="L12" s="433"/>
      <c r="M12" s="432"/>
      <c r="N12" s="436"/>
      <c r="O12" s="432"/>
    </row>
    <row r="13" spans="1:15" ht="11.25" customHeight="1">
      <c r="A13" s="457"/>
      <c r="B13" s="420"/>
      <c r="C13" s="118" t="s">
        <v>14</v>
      </c>
      <c r="D13" s="412">
        <f>SUM('Dati A'!D163:AB163)</f>
        <v>0</v>
      </c>
      <c r="E13" s="413">
        <f>IF(D13=0,0,D13/(F9+F13))</f>
        <v>0</v>
      </c>
      <c r="F13" s="414">
        <f>SUM(D13:D16)</f>
        <v>0</v>
      </c>
      <c r="G13" s="413">
        <f>IF(F13=0,0,F13/(F9+F13))</f>
        <v>0</v>
      </c>
      <c r="I13" s="459"/>
      <c r="J13" s="420"/>
      <c r="K13" s="118" t="s">
        <v>14</v>
      </c>
      <c r="L13" s="412">
        <f>SUM('Dati A'!D182:AB182)</f>
        <v>0</v>
      </c>
      <c r="M13" s="413">
        <f>IF(L13=0,0,L13/(N9+N13))</f>
        <v>0</v>
      </c>
      <c r="N13" s="414">
        <f>SUM(L13:L16)</f>
        <v>0</v>
      </c>
      <c r="O13" s="413">
        <f>IF(N13=0,0,N13/(N9+N13))</f>
        <v>0</v>
      </c>
    </row>
    <row r="14" spans="1:15" ht="11.25" customHeight="1">
      <c r="A14" s="457"/>
      <c r="B14" s="420"/>
      <c r="C14" s="119" t="s">
        <v>26</v>
      </c>
      <c r="D14" s="412"/>
      <c r="E14" s="413"/>
      <c r="F14" s="414"/>
      <c r="G14" s="413"/>
      <c r="I14" s="459"/>
      <c r="J14" s="420"/>
      <c r="K14" s="119" t="s">
        <v>26</v>
      </c>
      <c r="L14" s="412"/>
      <c r="M14" s="413"/>
      <c r="N14" s="414"/>
      <c r="O14" s="413"/>
    </row>
    <row r="15" spans="1:15" ht="11.25" customHeight="1">
      <c r="A15" s="457"/>
      <c r="B15" s="420"/>
      <c r="C15" s="118" t="s">
        <v>15</v>
      </c>
      <c r="D15" s="417">
        <f>SUM('Dati A'!D164:AB164)</f>
        <v>0</v>
      </c>
      <c r="E15" s="413">
        <f>IF(D15=0,0,D15/(F9+F13))</f>
        <v>0</v>
      </c>
      <c r="F15" s="414"/>
      <c r="G15" s="413"/>
      <c r="I15" s="459"/>
      <c r="J15" s="420"/>
      <c r="K15" s="118" t="s">
        <v>15</v>
      </c>
      <c r="L15" s="417">
        <f>SUM('Dati A'!D183:AB183)</f>
        <v>0</v>
      </c>
      <c r="M15" s="413">
        <f>IF(L15=0,0,L15/(N9+N13))</f>
        <v>0</v>
      </c>
      <c r="N15" s="414"/>
      <c r="O15" s="413"/>
    </row>
    <row r="16" spans="1:15" ht="11.25" customHeight="1" thickBot="1">
      <c r="A16" s="457"/>
      <c r="B16" s="421"/>
      <c r="C16" s="120" t="s">
        <v>27</v>
      </c>
      <c r="D16" s="418"/>
      <c r="E16" s="416"/>
      <c r="F16" s="415"/>
      <c r="G16" s="416"/>
      <c r="I16" s="459"/>
      <c r="J16" s="421"/>
      <c r="K16" s="120" t="s">
        <v>27</v>
      </c>
      <c r="L16" s="418"/>
      <c r="M16" s="416"/>
      <c r="N16" s="415"/>
      <c r="O16" s="416"/>
    </row>
    <row r="17" spans="1:15" ht="11.25" customHeight="1">
      <c r="A17" s="457"/>
      <c r="B17" s="429" t="s">
        <v>5</v>
      </c>
      <c r="C17" s="121" t="s">
        <v>16</v>
      </c>
      <c r="D17" s="430">
        <f>SUM('Dati A'!D165:AB165)</f>
        <v>1</v>
      </c>
      <c r="E17" s="428">
        <f>IF(D17=0,0,D17/(F17+F21))</f>
        <v>0.08333333333333333</v>
      </c>
      <c r="F17" s="427">
        <f>SUM(D17:D20)</f>
        <v>6</v>
      </c>
      <c r="G17" s="428">
        <f>IF(F17=0,0,F17/(F17+F21))</f>
        <v>0.5</v>
      </c>
      <c r="I17" s="459"/>
      <c r="J17" s="429" t="s">
        <v>5</v>
      </c>
      <c r="K17" s="121" t="s">
        <v>16</v>
      </c>
      <c r="L17" s="430">
        <f>SUM('Dati A'!D184:AB184)</f>
        <v>0</v>
      </c>
      <c r="M17" s="428">
        <f>IF(L17=0,0,L17/(N17+N21))</f>
        <v>0</v>
      </c>
      <c r="N17" s="427">
        <f>SUM(L17:L20)</f>
        <v>0</v>
      </c>
      <c r="O17" s="428">
        <f>IF(N17=0,0,N17/(N17+N21))</f>
        <v>0</v>
      </c>
    </row>
    <row r="18" spans="1:15" ht="11.25" customHeight="1">
      <c r="A18" s="457"/>
      <c r="B18" s="420"/>
      <c r="C18" s="122" t="s">
        <v>8</v>
      </c>
      <c r="D18" s="411"/>
      <c r="E18" s="410"/>
      <c r="F18" s="424"/>
      <c r="G18" s="410"/>
      <c r="I18" s="459"/>
      <c r="J18" s="420"/>
      <c r="K18" s="122" t="s">
        <v>8</v>
      </c>
      <c r="L18" s="411"/>
      <c r="M18" s="410"/>
      <c r="N18" s="424"/>
      <c r="O18" s="410"/>
    </row>
    <row r="19" spans="1:15" ht="11.25" customHeight="1">
      <c r="A19" s="457"/>
      <c r="B19" s="420"/>
      <c r="C19" s="123" t="s">
        <v>9</v>
      </c>
      <c r="D19" s="411">
        <f>SUM('Dati A'!D166:AB166)</f>
        <v>5</v>
      </c>
      <c r="E19" s="410">
        <f>IF(D19=0,0,D19/(F17+F21))</f>
        <v>0.4166666666666667</v>
      </c>
      <c r="F19" s="424"/>
      <c r="G19" s="410"/>
      <c r="I19" s="459"/>
      <c r="J19" s="420"/>
      <c r="K19" s="123" t="s">
        <v>9</v>
      </c>
      <c r="L19" s="411">
        <f>SUM('Dati A'!D185:AB185)</f>
        <v>0</v>
      </c>
      <c r="M19" s="410">
        <f>IF(L19=0,0,L19/(N17+N21))</f>
        <v>0</v>
      </c>
      <c r="N19" s="424"/>
      <c r="O19" s="410"/>
    </row>
    <row r="20" spans="1:15" ht="11.25" customHeight="1">
      <c r="A20" s="457"/>
      <c r="B20" s="420"/>
      <c r="C20" s="122" t="s">
        <v>17</v>
      </c>
      <c r="D20" s="411"/>
      <c r="E20" s="410"/>
      <c r="F20" s="424"/>
      <c r="G20" s="410"/>
      <c r="I20" s="459"/>
      <c r="J20" s="420"/>
      <c r="K20" s="122" t="s">
        <v>17</v>
      </c>
      <c r="L20" s="411"/>
      <c r="M20" s="410"/>
      <c r="N20" s="424"/>
      <c r="O20" s="410"/>
    </row>
    <row r="21" spans="1:15" ht="11.25" customHeight="1">
      <c r="A21" s="457"/>
      <c r="B21" s="420"/>
      <c r="C21" s="118" t="s">
        <v>18</v>
      </c>
      <c r="D21" s="412">
        <f>SUM('Dati A'!D167:AB167)</f>
        <v>3</v>
      </c>
      <c r="E21" s="413">
        <f>IF(D21=0,0,D21/(F17+F21))</f>
        <v>0.25</v>
      </c>
      <c r="F21" s="414">
        <f>SUM(D21:D24)</f>
        <v>6</v>
      </c>
      <c r="G21" s="413">
        <f>IF(F21=0,0,F21/(F17+F21))</f>
        <v>0.5</v>
      </c>
      <c r="I21" s="459"/>
      <c r="J21" s="420"/>
      <c r="K21" s="118" t="s">
        <v>18</v>
      </c>
      <c r="L21" s="412">
        <f>SUM('Dati A'!D186:AB186)</f>
        <v>0</v>
      </c>
      <c r="M21" s="413">
        <f>IF(L21=0,0,L21/(N17+N21))</f>
        <v>0</v>
      </c>
      <c r="N21" s="414">
        <f>SUM(L21:L24)</f>
        <v>0</v>
      </c>
      <c r="O21" s="413">
        <f>IF(N21=0,0,N21/(N17+N21))</f>
        <v>0</v>
      </c>
    </row>
    <row r="22" spans="1:15" ht="11.25" customHeight="1">
      <c r="A22" s="457"/>
      <c r="B22" s="420"/>
      <c r="C22" s="119" t="s">
        <v>19</v>
      </c>
      <c r="D22" s="412"/>
      <c r="E22" s="413"/>
      <c r="F22" s="414"/>
      <c r="G22" s="413"/>
      <c r="I22" s="459"/>
      <c r="J22" s="420"/>
      <c r="K22" s="119" t="s">
        <v>19</v>
      </c>
      <c r="L22" s="412"/>
      <c r="M22" s="413"/>
      <c r="N22" s="414"/>
      <c r="O22" s="413"/>
    </row>
    <row r="23" spans="1:15" ht="11.25" customHeight="1">
      <c r="A23" s="457"/>
      <c r="B23" s="420"/>
      <c r="C23" s="118" t="s">
        <v>12</v>
      </c>
      <c r="D23" s="425">
        <f>SUM('Dati A'!D168:AB168)</f>
        <v>3</v>
      </c>
      <c r="E23" s="413">
        <f>IF(D23=0,0,D23/(F17+F21))</f>
        <v>0.25</v>
      </c>
      <c r="F23" s="414"/>
      <c r="G23" s="413"/>
      <c r="I23" s="459"/>
      <c r="J23" s="420"/>
      <c r="K23" s="118" t="s">
        <v>12</v>
      </c>
      <c r="L23" s="425">
        <f>SUM('Dati A'!D187:AB187)</f>
        <v>0</v>
      </c>
      <c r="M23" s="413">
        <f>IF(L23=0,0,L23/(N17+N21))</f>
        <v>0</v>
      </c>
      <c r="N23" s="414"/>
      <c r="O23" s="413"/>
    </row>
    <row r="24" spans="1:15" ht="11.25" customHeight="1" thickBot="1">
      <c r="A24" s="457"/>
      <c r="B24" s="421"/>
      <c r="C24" s="120" t="s">
        <v>28</v>
      </c>
      <c r="D24" s="426"/>
      <c r="E24" s="416"/>
      <c r="F24" s="415"/>
      <c r="G24" s="416"/>
      <c r="I24" s="459"/>
      <c r="J24" s="421"/>
      <c r="K24" s="120" t="s">
        <v>28</v>
      </c>
      <c r="L24" s="426"/>
      <c r="M24" s="416"/>
      <c r="N24" s="415"/>
      <c r="O24" s="416"/>
    </row>
    <row r="25" spans="1:15" ht="11.25" customHeight="1">
      <c r="A25" s="457"/>
      <c r="B25" s="419" t="s">
        <v>22</v>
      </c>
      <c r="C25" s="121" t="s">
        <v>7</v>
      </c>
      <c r="D25" s="422">
        <f>SUM('Dati A'!D169:AB169)</f>
        <v>0</v>
      </c>
      <c r="E25" s="409">
        <f>IF(D25=0,0,D25/(F25+F29))</f>
        <v>0</v>
      </c>
      <c r="F25" s="423">
        <f>SUM(D25:D28)</f>
        <v>1</v>
      </c>
      <c r="G25" s="409">
        <f>IF(F25=0,0,F25/(F25+F29))</f>
        <v>0.3333333333333333</v>
      </c>
      <c r="I25" s="459"/>
      <c r="J25" s="419" t="s">
        <v>22</v>
      </c>
      <c r="K25" s="121" t="s">
        <v>7</v>
      </c>
      <c r="L25" s="422">
        <f>SUM('Dati A'!D188:AB188)</f>
        <v>0</v>
      </c>
      <c r="M25" s="409">
        <f>IF(L25=0,0,L25/(N25+N29))</f>
        <v>0</v>
      </c>
      <c r="N25" s="423">
        <f>SUM(L25:L28)</f>
        <v>0</v>
      </c>
      <c r="O25" s="409">
        <f>IF(N25=0,0,N25/(N25+N29))</f>
        <v>0</v>
      </c>
    </row>
    <row r="26" spans="1:15" ht="11.25" customHeight="1">
      <c r="A26" s="457"/>
      <c r="B26" s="420"/>
      <c r="C26" s="122" t="s">
        <v>13</v>
      </c>
      <c r="D26" s="411"/>
      <c r="E26" s="410"/>
      <c r="F26" s="424"/>
      <c r="G26" s="410"/>
      <c r="I26" s="459"/>
      <c r="J26" s="420"/>
      <c r="K26" s="122" t="s">
        <v>13</v>
      </c>
      <c r="L26" s="411"/>
      <c r="M26" s="410"/>
      <c r="N26" s="424"/>
      <c r="O26" s="410"/>
    </row>
    <row r="27" spans="1:15" ht="11.25" customHeight="1">
      <c r="A27" s="457"/>
      <c r="B27" s="420"/>
      <c r="C27" s="123" t="s">
        <v>9</v>
      </c>
      <c r="D27" s="411">
        <f>SUM('Dati A'!D170:AB170)</f>
        <v>1</v>
      </c>
      <c r="E27" s="410">
        <f>IF(D27=0,0,D27/(F25+F29))</f>
        <v>0.3333333333333333</v>
      </c>
      <c r="F27" s="424"/>
      <c r="G27" s="410"/>
      <c r="I27" s="459"/>
      <c r="J27" s="420"/>
      <c r="K27" s="123" t="s">
        <v>9</v>
      </c>
      <c r="L27" s="411">
        <f>SUM('Dati A'!D189:AB189)</f>
        <v>0</v>
      </c>
      <c r="M27" s="410">
        <f>IF(L27=0,0,L27/(N25+N29))</f>
        <v>0</v>
      </c>
      <c r="N27" s="424"/>
      <c r="O27" s="410"/>
    </row>
    <row r="28" spans="1:15" ht="11.25" customHeight="1">
      <c r="A28" s="457"/>
      <c r="B28" s="420"/>
      <c r="C28" s="122" t="s">
        <v>25</v>
      </c>
      <c r="D28" s="411"/>
      <c r="E28" s="410"/>
      <c r="F28" s="424"/>
      <c r="G28" s="410"/>
      <c r="I28" s="459"/>
      <c r="J28" s="420"/>
      <c r="K28" s="122" t="s">
        <v>25</v>
      </c>
      <c r="L28" s="411"/>
      <c r="M28" s="410"/>
      <c r="N28" s="424"/>
      <c r="O28" s="410"/>
    </row>
    <row r="29" spans="1:15" ht="11.25" customHeight="1" thickBot="1">
      <c r="A29" s="458"/>
      <c r="B29" s="420"/>
      <c r="C29" s="118" t="s">
        <v>10</v>
      </c>
      <c r="D29" s="412">
        <f>SUM('Dati A'!D171:AB171)</f>
        <v>1</v>
      </c>
      <c r="E29" s="413">
        <f>IF(D29=0,0,D29/(F25+F29))</f>
        <v>0.3333333333333333</v>
      </c>
      <c r="F29" s="414">
        <f>SUM(D29:D32)</f>
        <v>2</v>
      </c>
      <c r="G29" s="413">
        <f>IF(F29=0,0,F29/(F25+F29))</f>
        <v>0.6666666666666666</v>
      </c>
      <c r="I29" s="460"/>
      <c r="J29" s="420"/>
      <c r="K29" s="118" t="s">
        <v>10</v>
      </c>
      <c r="L29" s="412">
        <f>SUM('Dati A'!D190:AB190)</f>
        <v>0</v>
      </c>
      <c r="M29" s="413">
        <f>IF(L29=0,0,L29/(N25+N29))</f>
        <v>0</v>
      </c>
      <c r="N29" s="414">
        <f>SUM(L29:L32)</f>
        <v>0</v>
      </c>
      <c r="O29" s="413">
        <f>IF(N29=0,0,N29/(N25+N29))</f>
        <v>0</v>
      </c>
    </row>
    <row r="30" spans="1:15" ht="11.25" customHeight="1">
      <c r="A30" s="453">
        <f>'Dati part'!J11</f>
        <v>43</v>
      </c>
      <c r="B30" s="420"/>
      <c r="C30" s="119" t="s">
        <v>26</v>
      </c>
      <c r="D30" s="412"/>
      <c r="E30" s="413"/>
      <c r="F30" s="414"/>
      <c r="G30" s="413"/>
      <c r="I30" s="453" t="str">
        <f>'Dati part'!J12</f>
        <v>-</v>
      </c>
      <c r="J30" s="420"/>
      <c r="K30" s="119" t="s">
        <v>26</v>
      </c>
      <c r="L30" s="412"/>
      <c r="M30" s="413"/>
      <c r="N30" s="414"/>
      <c r="O30" s="413"/>
    </row>
    <row r="31" spans="1:15" ht="11.25" customHeight="1">
      <c r="A31" s="454"/>
      <c r="B31" s="420"/>
      <c r="C31" s="118" t="s">
        <v>15</v>
      </c>
      <c r="D31" s="417">
        <f>SUM('Dati A'!D172:AB172)</f>
        <v>1</v>
      </c>
      <c r="E31" s="413">
        <f>IF(D31=0,0,D31/(F25+F29))</f>
        <v>0.3333333333333333</v>
      </c>
      <c r="F31" s="414"/>
      <c r="G31" s="413"/>
      <c r="I31" s="454"/>
      <c r="J31" s="420"/>
      <c r="K31" s="118" t="s">
        <v>15</v>
      </c>
      <c r="L31" s="417">
        <f>SUM('Dati A'!D191:AB191)</f>
        <v>0</v>
      </c>
      <c r="M31" s="413">
        <f>IF(L31=0,0,L31/(N25+N29))</f>
        <v>0</v>
      </c>
      <c r="N31" s="414"/>
      <c r="O31" s="413"/>
    </row>
    <row r="32" spans="1:15" ht="11.25" customHeight="1" thickBot="1">
      <c r="A32" s="455"/>
      <c r="B32" s="421"/>
      <c r="C32" s="120" t="s">
        <v>27</v>
      </c>
      <c r="D32" s="418"/>
      <c r="E32" s="416"/>
      <c r="F32" s="415"/>
      <c r="G32" s="416"/>
      <c r="I32" s="455"/>
      <c r="J32" s="421"/>
      <c r="K32" s="120" t="s">
        <v>27</v>
      </c>
      <c r="L32" s="418"/>
      <c r="M32" s="416"/>
      <c r="N32" s="415"/>
      <c r="O32" s="416"/>
    </row>
    <row r="33" ht="11.25" customHeight="1" thickBot="1"/>
    <row r="34" spans="1:15" ht="11.25" customHeight="1">
      <c r="A34" s="437">
        <f>'Dati part'!B13</f>
        <v>0</v>
      </c>
      <c r="B34" s="429" t="s">
        <v>3</v>
      </c>
      <c r="C34" s="115" t="s">
        <v>7</v>
      </c>
      <c r="D34" s="434">
        <f>SUM('Dati A'!D195:AB195)</f>
        <v>0</v>
      </c>
      <c r="E34" s="431">
        <f>IF(D34=0,0,D34/(F34+F38))</f>
        <v>0</v>
      </c>
      <c r="F34" s="435">
        <f>SUM(D34:D37)</f>
        <v>0</v>
      </c>
      <c r="G34" s="431">
        <f>IF(F34=0,0,F34/(F34+F38))</f>
        <v>0</v>
      </c>
      <c r="I34" s="437">
        <f>'Dati part'!B14</f>
        <v>0</v>
      </c>
      <c r="J34" s="429" t="s">
        <v>3</v>
      </c>
      <c r="K34" s="115" t="s">
        <v>7</v>
      </c>
      <c r="L34" s="434">
        <f>SUM('Dati A'!D214:AB214)</f>
        <v>0</v>
      </c>
      <c r="M34" s="431">
        <f>IF(L34=0,0,L34/(N34+N38))</f>
        <v>0</v>
      </c>
      <c r="N34" s="435">
        <f>SUM(L34:L37)</f>
        <v>0</v>
      </c>
      <c r="O34" s="431">
        <f>IF(N34=0,0,N34/(N34+N38))</f>
        <v>0</v>
      </c>
    </row>
    <row r="35" spans="1:15" ht="11.25" customHeight="1">
      <c r="A35" s="438"/>
      <c r="B35" s="420"/>
      <c r="C35" s="116" t="s">
        <v>8</v>
      </c>
      <c r="D35" s="433"/>
      <c r="E35" s="432"/>
      <c r="F35" s="436"/>
      <c r="G35" s="432"/>
      <c r="I35" s="438"/>
      <c r="J35" s="420"/>
      <c r="K35" s="116" t="s">
        <v>8</v>
      </c>
      <c r="L35" s="433"/>
      <c r="M35" s="432"/>
      <c r="N35" s="436"/>
      <c r="O35" s="432"/>
    </row>
    <row r="36" spans="1:15" ht="11.25" customHeight="1" thickBot="1">
      <c r="A36" s="439"/>
      <c r="B36" s="420"/>
      <c r="C36" s="117" t="s">
        <v>9</v>
      </c>
      <c r="D36" s="433">
        <f>SUM('Dati A'!D196:AB196)</f>
        <v>0</v>
      </c>
      <c r="E36" s="432">
        <f>IF(D36=0,0,D36/(F34+F38))</f>
        <v>0</v>
      </c>
      <c r="F36" s="436"/>
      <c r="G36" s="432"/>
      <c r="I36" s="439"/>
      <c r="J36" s="420"/>
      <c r="K36" s="117" t="s">
        <v>9</v>
      </c>
      <c r="L36" s="433">
        <f>SUM('Dati A'!D215:AB215)</f>
        <v>0</v>
      </c>
      <c r="M36" s="432">
        <f>IF(L36=0,0,L36/(N34+N38))</f>
        <v>0</v>
      </c>
      <c r="N36" s="436"/>
      <c r="O36" s="432"/>
    </row>
    <row r="37" spans="1:15" ht="11.25" customHeight="1">
      <c r="A37" s="456">
        <f>'Dati part'!C13</f>
        <v>0</v>
      </c>
      <c r="B37" s="420"/>
      <c r="C37" s="116" t="s">
        <v>29</v>
      </c>
      <c r="D37" s="433"/>
      <c r="E37" s="432"/>
      <c r="F37" s="436"/>
      <c r="G37" s="432"/>
      <c r="I37" s="456">
        <f>'Dati part'!C14</f>
        <v>0</v>
      </c>
      <c r="J37" s="420"/>
      <c r="K37" s="116" t="s">
        <v>29</v>
      </c>
      <c r="L37" s="433"/>
      <c r="M37" s="432"/>
      <c r="N37" s="436"/>
      <c r="O37" s="432"/>
    </row>
    <row r="38" spans="1:15" ht="11.25" customHeight="1">
      <c r="A38" s="459"/>
      <c r="B38" s="420"/>
      <c r="C38" s="118" t="s">
        <v>10</v>
      </c>
      <c r="D38" s="412">
        <f>SUM('Dati A'!D197:AB197)</f>
        <v>0</v>
      </c>
      <c r="E38" s="413">
        <f>IF(D38=0,0,D38/(F34+F38))</f>
        <v>0</v>
      </c>
      <c r="F38" s="414">
        <f>SUM(D38:D41)</f>
        <v>0</v>
      </c>
      <c r="G38" s="413">
        <f>IF(F38=0,0,F38/(F34+F38))</f>
        <v>0</v>
      </c>
      <c r="I38" s="459"/>
      <c r="J38" s="420"/>
      <c r="K38" s="118" t="s">
        <v>10</v>
      </c>
      <c r="L38" s="412">
        <f>SUM('Dati A'!D216:AB216)</f>
        <v>0</v>
      </c>
      <c r="M38" s="413">
        <f>IF(L38=0,0,L38/(N34+N38))</f>
        <v>0</v>
      </c>
      <c r="N38" s="414">
        <f>SUM(L38:L41)</f>
        <v>0</v>
      </c>
      <c r="O38" s="413">
        <f>IF(N38=0,0,N38/(N34+N38))</f>
        <v>0</v>
      </c>
    </row>
    <row r="39" spans="1:15" ht="11.25" customHeight="1">
      <c r="A39" s="459"/>
      <c r="B39" s="420"/>
      <c r="C39" s="119" t="s">
        <v>11</v>
      </c>
      <c r="D39" s="412"/>
      <c r="E39" s="413"/>
      <c r="F39" s="414"/>
      <c r="G39" s="413"/>
      <c r="I39" s="459"/>
      <c r="J39" s="420"/>
      <c r="K39" s="119" t="s">
        <v>11</v>
      </c>
      <c r="L39" s="412"/>
      <c r="M39" s="413"/>
      <c r="N39" s="414"/>
      <c r="O39" s="413"/>
    </row>
    <row r="40" spans="1:15" ht="11.25" customHeight="1">
      <c r="A40" s="459"/>
      <c r="B40" s="420"/>
      <c r="C40" s="118" t="s">
        <v>30</v>
      </c>
      <c r="D40" s="425">
        <f>SUM('Dati A'!D198:AB198)</f>
        <v>0</v>
      </c>
      <c r="E40" s="413">
        <f>IF(D40=0,0,D40/(F34+F38))</f>
        <v>0</v>
      </c>
      <c r="F40" s="414"/>
      <c r="G40" s="413"/>
      <c r="I40" s="459"/>
      <c r="J40" s="420"/>
      <c r="K40" s="118" t="s">
        <v>30</v>
      </c>
      <c r="L40" s="425">
        <f>SUM('Dati A'!D217:AB217)</f>
        <v>0</v>
      </c>
      <c r="M40" s="413">
        <f>IF(L40=0,0,L40/(N34+N38))</f>
        <v>0</v>
      </c>
      <c r="N40" s="414"/>
      <c r="O40" s="413"/>
    </row>
    <row r="41" spans="1:15" ht="11.25" customHeight="1" thickBot="1">
      <c r="A41" s="459"/>
      <c r="B41" s="421"/>
      <c r="C41" s="120" t="s">
        <v>28</v>
      </c>
      <c r="D41" s="426"/>
      <c r="E41" s="416"/>
      <c r="F41" s="415"/>
      <c r="G41" s="416"/>
      <c r="I41" s="459"/>
      <c r="J41" s="421"/>
      <c r="K41" s="120" t="s">
        <v>28</v>
      </c>
      <c r="L41" s="426"/>
      <c r="M41" s="416"/>
      <c r="N41" s="415"/>
      <c r="O41" s="416"/>
    </row>
    <row r="42" spans="1:15" ht="11.25" customHeight="1">
      <c r="A42" s="459"/>
      <c r="B42" s="429" t="s">
        <v>4</v>
      </c>
      <c r="C42" s="121" t="s">
        <v>7</v>
      </c>
      <c r="D42" s="434">
        <f>SUM('Dati A'!D199:AB199)</f>
        <v>0</v>
      </c>
      <c r="E42" s="431">
        <f>IF(D42=0,0,D42/(F42+F46))</f>
        <v>0</v>
      </c>
      <c r="F42" s="435">
        <f>SUM(D42:D45)</f>
        <v>0</v>
      </c>
      <c r="G42" s="431">
        <f>IF(F42=0,0,F42/(F42+F46))</f>
        <v>0</v>
      </c>
      <c r="I42" s="459"/>
      <c r="J42" s="429" t="s">
        <v>4</v>
      </c>
      <c r="K42" s="121" t="s">
        <v>7</v>
      </c>
      <c r="L42" s="434">
        <f>SUM('Dati A'!D218:AB218)</f>
        <v>0</v>
      </c>
      <c r="M42" s="431">
        <f>IF(L42=0,0,L42/(N42+N46))</f>
        <v>0</v>
      </c>
      <c r="N42" s="435">
        <f>SUM(L42:L45)</f>
        <v>0</v>
      </c>
      <c r="O42" s="431">
        <f>IF(N42=0,0,N42/(N42+N46))</f>
        <v>0</v>
      </c>
    </row>
    <row r="43" spans="1:15" ht="11.25" customHeight="1">
      <c r="A43" s="459"/>
      <c r="B43" s="420"/>
      <c r="C43" s="122" t="s">
        <v>13</v>
      </c>
      <c r="D43" s="433"/>
      <c r="E43" s="432"/>
      <c r="F43" s="436"/>
      <c r="G43" s="432"/>
      <c r="I43" s="459"/>
      <c r="J43" s="420"/>
      <c r="K43" s="122" t="s">
        <v>13</v>
      </c>
      <c r="L43" s="433"/>
      <c r="M43" s="432"/>
      <c r="N43" s="436"/>
      <c r="O43" s="432"/>
    </row>
    <row r="44" spans="1:15" ht="11.25" customHeight="1">
      <c r="A44" s="459"/>
      <c r="B44" s="420"/>
      <c r="C44" s="123" t="s">
        <v>9</v>
      </c>
      <c r="D44" s="433">
        <f>SUM('Dati A'!D200:AB200)</f>
        <v>0</v>
      </c>
      <c r="E44" s="432">
        <f>IF(D44=0,0,D44/(F42+F46))</f>
        <v>0</v>
      </c>
      <c r="F44" s="436"/>
      <c r="G44" s="432"/>
      <c r="I44" s="459"/>
      <c r="J44" s="420"/>
      <c r="K44" s="123" t="s">
        <v>9</v>
      </c>
      <c r="L44" s="433">
        <f>SUM('Dati A'!D219:AB219)</f>
        <v>0</v>
      </c>
      <c r="M44" s="432">
        <f>IF(L44=0,0,L44/(N42+N46))</f>
        <v>0</v>
      </c>
      <c r="N44" s="436"/>
      <c r="O44" s="432"/>
    </row>
    <row r="45" spans="1:15" ht="11.25" customHeight="1">
      <c r="A45" s="459"/>
      <c r="B45" s="420"/>
      <c r="C45" s="122" t="s">
        <v>25</v>
      </c>
      <c r="D45" s="433"/>
      <c r="E45" s="432"/>
      <c r="F45" s="436"/>
      <c r="G45" s="432"/>
      <c r="I45" s="459"/>
      <c r="J45" s="420"/>
      <c r="K45" s="122" t="s">
        <v>25</v>
      </c>
      <c r="L45" s="433"/>
      <c r="M45" s="432"/>
      <c r="N45" s="436"/>
      <c r="O45" s="432"/>
    </row>
    <row r="46" spans="1:15" ht="11.25" customHeight="1">
      <c r="A46" s="459"/>
      <c r="B46" s="420"/>
      <c r="C46" s="118" t="s">
        <v>14</v>
      </c>
      <c r="D46" s="412">
        <f>SUM('Dati A'!D201:AB201)</f>
        <v>0</v>
      </c>
      <c r="E46" s="413">
        <f>IF(D46=0,0,D46/(F42+F46))</f>
        <v>0</v>
      </c>
      <c r="F46" s="414">
        <f>SUM(D46:D49)</f>
        <v>0</v>
      </c>
      <c r="G46" s="413">
        <f>IF(F46=0,0,F46/(F42+F46))</f>
        <v>0</v>
      </c>
      <c r="I46" s="459"/>
      <c r="J46" s="420"/>
      <c r="K46" s="118" t="s">
        <v>14</v>
      </c>
      <c r="L46" s="412">
        <f>SUM('Dati A'!D220:AB220)</f>
        <v>0</v>
      </c>
      <c r="M46" s="413">
        <f>IF(L46=0,0,L46/(N42+N46))</f>
        <v>0</v>
      </c>
      <c r="N46" s="414">
        <f>SUM(L46:L49)</f>
        <v>0</v>
      </c>
      <c r="O46" s="413">
        <f>IF(N46=0,0,N46/(N42+N46))</f>
        <v>0</v>
      </c>
    </row>
    <row r="47" spans="1:15" ht="11.25" customHeight="1">
      <c r="A47" s="459"/>
      <c r="B47" s="420"/>
      <c r="C47" s="119" t="s">
        <v>26</v>
      </c>
      <c r="D47" s="412"/>
      <c r="E47" s="413"/>
      <c r="F47" s="414"/>
      <c r="G47" s="413"/>
      <c r="I47" s="459"/>
      <c r="J47" s="420"/>
      <c r="K47" s="119" t="s">
        <v>26</v>
      </c>
      <c r="L47" s="412"/>
      <c r="M47" s="413"/>
      <c r="N47" s="414"/>
      <c r="O47" s="413"/>
    </row>
    <row r="48" spans="1:15" ht="11.25" customHeight="1">
      <c r="A48" s="459"/>
      <c r="B48" s="420"/>
      <c r="C48" s="118" t="s">
        <v>15</v>
      </c>
      <c r="D48" s="417">
        <f>SUM('Dati A'!D202:AB202)</f>
        <v>0</v>
      </c>
      <c r="E48" s="413">
        <f>IF(D48=0,0,D48/(F42+F46))</f>
        <v>0</v>
      </c>
      <c r="F48" s="414"/>
      <c r="G48" s="413"/>
      <c r="I48" s="459"/>
      <c r="J48" s="420"/>
      <c r="K48" s="118" t="s">
        <v>15</v>
      </c>
      <c r="L48" s="417">
        <f>SUM('Dati A'!D221:AB221)</f>
        <v>0</v>
      </c>
      <c r="M48" s="413">
        <f>IF(L48=0,0,L48/(N42+N46))</f>
        <v>0</v>
      </c>
      <c r="N48" s="414"/>
      <c r="O48" s="413"/>
    </row>
    <row r="49" spans="1:15" ht="11.25" customHeight="1" thickBot="1">
      <c r="A49" s="459"/>
      <c r="B49" s="421"/>
      <c r="C49" s="120" t="s">
        <v>27</v>
      </c>
      <c r="D49" s="418"/>
      <c r="E49" s="416"/>
      <c r="F49" s="415"/>
      <c r="G49" s="416"/>
      <c r="I49" s="459"/>
      <c r="J49" s="421"/>
      <c r="K49" s="120" t="s">
        <v>27</v>
      </c>
      <c r="L49" s="418"/>
      <c r="M49" s="416"/>
      <c r="N49" s="415"/>
      <c r="O49" s="416"/>
    </row>
    <row r="50" spans="1:15" ht="11.25" customHeight="1">
      <c r="A50" s="459"/>
      <c r="B50" s="429" t="s">
        <v>5</v>
      </c>
      <c r="C50" s="121" t="s">
        <v>16</v>
      </c>
      <c r="D50" s="430">
        <f>SUM('Dati A'!D203:AB203)</f>
        <v>0</v>
      </c>
      <c r="E50" s="428">
        <f>IF(D50=0,0,D50/(F50+F54))</f>
        <v>0</v>
      </c>
      <c r="F50" s="427">
        <f>SUM(D50:D53)</f>
        <v>0</v>
      </c>
      <c r="G50" s="428">
        <f>IF(F50=0,0,F50/(F50+F54))</f>
        <v>0</v>
      </c>
      <c r="I50" s="459"/>
      <c r="J50" s="429" t="s">
        <v>5</v>
      </c>
      <c r="K50" s="121" t="s">
        <v>16</v>
      </c>
      <c r="L50" s="430">
        <f>SUM('Dati A'!D222:AB222)</f>
        <v>0</v>
      </c>
      <c r="M50" s="428">
        <f>IF(L50=0,0,L50/(N50+N54))</f>
        <v>0</v>
      </c>
      <c r="N50" s="427">
        <f>SUM(L50:L53)</f>
        <v>0</v>
      </c>
      <c r="O50" s="428">
        <f>IF(N50=0,0,N50/(N50+N54))</f>
        <v>0</v>
      </c>
    </row>
    <row r="51" spans="1:15" ht="11.25" customHeight="1">
      <c r="A51" s="459"/>
      <c r="B51" s="420"/>
      <c r="C51" s="122" t="s">
        <v>8</v>
      </c>
      <c r="D51" s="411"/>
      <c r="E51" s="410"/>
      <c r="F51" s="424"/>
      <c r="G51" s="410"/>
      <c r="I51" s="459"/>
      <c r="J51" s="420"/>
      <c r="K51" s="122" t="s">
        <v>8</v>
      </c>
      <c r="L51" s="411"/>
      <c r="M51" s="410"/>
      <c r="N51" s="424"/>
      <c r="O51" s="410"/>
    </row>
    <row r="52" spans="1:15" ht="11.25" customHeight="1">
      <c r="A52" s="459"/>
      <c r="B52" s="420"/>
      <c r="C52" s="123" t="s">
        <v>9</v>
      </c>
      <c r="D52" s="411">
        <f>SUM('Dati A'!D204:AB204)</f>
        <v>0</v>
      </c>
      <c r="E52" s="410">
        <f>IF(D52=0,0,D52/(F50+F54))</f>
        <v>0</v>
      </c>
      <c r="F52" s="424"/>
      <c r="G52" s="410"/>
      <c r="I52" s="459"/>
      <c r="J52" s="420"/>
      <c r="K52" s="123" t="s">
        <v>9</v>
      </c>
      <c r="L52" s="411">
        <f>SUM('Dati A'!D223:AB223)</f>
        <v>0</v>
      </c>
      <c r="M52" s="410">
        <f>IF(L52=0,0,L52/(N50+N54))</f>
        <v>0</v>
      </c>
      <c r="N52" s="424"/>
      <c r="O52" s="410"/>
    </row>
    <row r="53" spans="1:15" ht="11.25" customHeight="1">
      <c r="A53" s="459"/>
      <c r="B53" s="420"/>
      <c r="C53" s="122" t="s">
        <v>17</v>
      </c>
      <c r="D53" s="411"/>
      <c r="E53" s="410"/>
      <c r="F53" s="424"/>
      <c r="G53" s="410"/>
      <c r="I53" s="459"/>
      <c r="J53" s="420"/>
      <c r="K53" s="122" t="s">
        <v>17</v>
      </c>
      <c r="L53" s="411"/>
      <c r="M53" s="410"/>
      <c r="N53" s="424"/>
      <c r="O53" s="410"/>
    </row>
    <row r="54" spans="1:15" ht="11.25" customHeight="1">
      <c r="A54" s="459"/>
      <c r="B54" s="420"/>
      <c r="C54" s="118" t="s">
        <v>18</v>
      </c>
      <c r="D54" s="412">
        <f>SUM('Dati A'!D205:AB205)</f>
        <v>0</v>
      </c>
      <c r="E54" s="413">
        <f>IF(D54=0,0,D54/(F50+F54))</f>
        <v>0</v>
      </c>
      <c r="F54" s="414">
        <f>SUM(D54:D57)</f>
        <v>0</v>
      </c>
      <c r="G54" s="413">
        <f>IF(F54=0,0,F54/(F50+F54))</f>
        <v>0</v>
      </c>
      <c r="I54" s="459"/>
      <c r="J54" s="420"/>
      <c r="K54" s="118" t="s">
        <v>18</v>
      </c>
      <c r="L54" s="412">
        <f>SUM('Dati A'!D224:AB224)</f>
        <v>0</v>
      </c>
      <c r="M54" s="413">
        <f>IF(L54=0,0,L54/(N50+N54))</f>
        <v>0</v>
      </c>
      <c r="N54" s="414">
        <f>SUM(L54:L57)</f>
        <v>0</v>
      </c>
      <c r="O54" s="413">
        <f>IF(N54=0,0,N54/(N50+N54))</f>
        <v>0</v>
      </c>
    </row>
    <row r="55" spans="1:15" ht="11.25" customHeight="1">
      <c r="A55" s="459"/>
      <c r="B55" s="420"/>
      <c r="C55" s="119" t="s">
        <v>19</v>
      </c>
      <c r="D55" s="412"/>
      <c r="E55" s="413"/>
      <c r="F55" s="414"/>
      <c r="G55" s="413"/>
      <c r="I55" s="459"/>
      <c r="J55" s="420"/>
      <c r="K55" s="119" t="s">
        <v>19</v>
      </c>
      <c r="L55" s="412"/>
      <c r="M55" s="413"/>
      <c r="N55" s="414"/>
      <c r="O55" s="413"/>
    </row>
    <row r="56" spans="1:15" ht="11.25" customHeight="1">
      <c r="A56" s="459"/>
      <c r="B56" s="420"/>
      <c r="C56" s="118" t="s">
        <v>12</v>
      </c>
      <c r="D56" s="425">
        <f>SUM('Dati A'!D206:AB206)</f>
        <v>0</v>
      </c>
      <c r="E56" s="413">
        <f>IF(D56=0,0,D56/(F50+F54))</f>
        <v>0</v>
      </c>
      <c r="F56" s="414"/>
      <c r="G56" s="413"/>
      <c r="I56" s="459"/>
      <c r="J56" s="420"/>
      <c r="K56" s="118" t="s">
        <v>12</v>
      </c>
      <c r="L56" s="425">
        <f>SUM('Dati A'!D225:AB225)</f>
        <v>0</v>
      </c>
      <c r="M56" s="413">
        <f>IF(L56=0,0,L56/(N50+N54))</f>
        <v>0</v>
      </c>
      <c r="N56" s="414"/>
      <c r="O56" s="413"/>
    </row>
    <row r="57" spans="1:15" ht="11.25" customHeight="1" thickBot="1">
      <c r="A57" s="459"/>
      <c r="B57" s="421"/>
      <c r="C57" s="120" t="s">
        <v>28</v>
      </c>
      <c r="D57" s="426"/>
      <c r="E57" s="416"/>
      <c r="F57" s="415"/>
      <c r="G57" s="416"/>
      <c r="I57" s="459"/>
      <c r="J57" s="421"/>
      <c r="K57" s="120" t="s">
        <v>28</v>
      </c>
      <c r="L57" s="426"/>
      <c r="M57" s="416"/>
      <c r="N57" s="415"/>
      <c r="O57" s="416"/>
    </row>
    <row r="58" spans="1:15" ht="11.25" customHeight="1">
      <c r="A58" s="459"/>
      <c r="B58" s="419" t="s">
        <v>22</v>
      </c>
      <c r="C58" s="121" t="s">
        <v>7</v>
      </c>
      <c r="D58" s="422">
        <f>SUM('Dati A'!D207:AB207)</f>
        <v>0</v>
      </c>
      <c r="E58" s="409">
        <f>IF(D58=0,0,D58/(F58+F62))</f>
        <v>0</v>
      </c>
      <c r="F58" s="423">
        <f>SUM(D58:D61)</f>
        <v>0</v>
      </c>
      <c r="G58" s="409">
        <f>IF(F58=0,0,F58/(F58+F62))</f>
        <v>0</v>
      </c>
      <c r="I58" s="459"/>
      <c r="J58" s="419" t="s">
        <v>22</v>
      </c>
      <c r="K58" s="121" t="s">
        <v>7</v>
      </c>
      <c r="L58" s="422">
        <f>SUM('Dati A'!D226:AB226)</f>
        <v>0</v>
      </c>
      <c r="M58" s="409">
        <f>IF(L58=0,0,L58/(N58+N62))</f>
        <v>0</v>
      </c>
      <c r="N58" s="423">
        <f>SUM(L58:L61)</f>
        <v>0</v>
      </c>
      <c r="O58" s="409">
        <f>IF(N58=0,0,N58/(N58+N62))</f>
        <v>0</v>
      </c>
    </row>
    <row r="59" spans="1:15" ht="11.25" customHeight="1">
      <c r="A59" s="459"/>
      <c r="B59" s="420"/>
      <c r="C59" s="122" t="s">
        <v>13</v>
      </c>
      <c r="D59" s="411"/>
      <c r="E59" s="410"/>
      <c r="F59" s="424"/>
      <c r="G59" s="410"/>
      <c r="I59" s="459"/>
      <c r="J59" s="420"/>
      <c r="K59" s="122" t="s">
        <v>13</v>
      </c>
      <c r="L59" s="411"/>
      <c r="M59" s="410"/>
      <c r="N59" s="424"/>
      <c r="O59" s="410"/>
    </row>
    <row r="60" spans="1:15" ht="11.25" customHeight="1">
      <c r="A60" s="459"/>
      <c r="B60" s="420"/>
      <c r="C60" s="123" t="s">
        <v>9</v>
      </c>
      <c r="D60" s="411">
        <f>SUM('Dati A'!D208:AB208)</f>
        <v>0</v>
      </c>
      <c r="E60" s="410">
        <f>IF(D60=0,0,D60/(F58+F62))</f>
        <v>0</v>
      </c>
      <c r="F60" s="424"/>
      <c r="G60" s="410"/>
      <c r="I60" s="459"/>
      <c r="J60" s="420"/>
      <c r="K60" s="123" t="s">
        <v>9</v>
      </c>
      <c r="L60" s="411">
        <f>SUM('Dati A'!D227:AB227)</f>
        <v>0</v>
      </c>
      <c r="M60" s="410">
        <f>IF(L60=0,0,L60/(N58+N62))</f>
        <v>0</v>
      </c>
      <c r="N60" s="424"/>
      <c r="O60" s="410"/>
    </row>
    <row r="61" spans="1:15" ht="11.25" customHeight="1">
      <c r="A61" s="459"/>
      <c r="B61" s="420"/>
      <c r="C61" s="122" t="s">
        <v>25</v>
      </c>
      <c r="D61" s="411"/>
      <c r="E61" s="410"/>
      <c r="F61" s="424"/>
      <c r="G61" s="410"/>
      <c r="I61" s="459"/>
      <c r="J61" s="420"/>
      <c r="K61" s="122" t="s">
        <v>25</v>
      </c>
      <c r="L61" s="411"/>
      <c r="M61" s="410"/>
      <c r="N61" s="424"/>
      <c r="O61" s="410"/>
    </row>
    <row r="62" spans="1:15" ht="11.25" customHeight="1" thickBot="1">
      <c r="A62" s="460"/>
      <c r="B62" s="420"/>
      <c r="C62" s="118" t="s">
        <v>10</v>
      </c>
      <c r="D62" s="412">
        <f>SUM('Dati A'!D209:AB209)</f>
        <v>0</v>
      </c>
      <c r="E62" s="413">
        <f>IF(D62=0,0,D62/(F58+F62))</f>
        <v>0</v>
      </c>
      <c r="F62" s="414">
        <f>SUM(D62:D65)</f>
        <v>0</v>
      </c>
      <c r="G62" s="413">
        <f>IF(F62=0,0,F62/(F58+F62))</f>
        <v>0</v>
      </c>
      <c r="I62" s="460"/>
      <c r="J62" s="420"/>
      <c r="K62" s="118" t="s">
        <v>10</v>
      </c>
      <c r="L62" s="412">
        <f>SUM('Dati A'!D228:AB228)</f>
        <v>0</v>
      </c>
      <c r="M62" s="413">
        <f>IF(L62=0,0,L62/(N58+N62))</f>
        <v>0</v>
      </c>
      <c r="N62" s="414">
        <f>SUM(L62:L65)</f>
        <v>0</v>
      </c>
      <c r="O62" s="413">
        <f>IF(N62=0,0,N62/(N58+N62))</f>
        <v>0</v>
      </c>
    </row>
    <row r="63" spans="1:15" ht="11.25" customHeight="1">
      <c r="A63" s="453" t="str">
        <f>'Dati part'!J13</f>
        <v>-</v>
      </c>
      <c r="B63" s="420"/>
      <c r="C63" s="119" t="s">
        <v>26</v>
      </c>
      <c r="D63" s="412"/>
      <c r="E63" s="413"/>
      <c r="F63" s="414"/>
      <c r="G63" s="413"/>
      <c r="I63" s="453" t="str">
        <f>'Dati part'!J14</f>
        <v>-</v>
      </c>
      <c r="J63" s="420"/>
      <c r="K63" s="119" t="s">
        <v>26</v>
      </c>
      <c r="L63" s="412"/>
      <c r="M63" s="413"/>
      <c r="N63" s="414"/>
      <c r="O63" s="413"/>
    </row>
    <row r="64" spans="1:15" ht="11.25" customHeight="1">
      <c r="A64" s="454"/>
      <c r="B64" s="420"/>
      <c r="C64" s="118" t="s">
        <v>15</v>
      </c>
      <c r="D64" s="417">
        <f>SUM('Dati A'!D210:AB210)</f>
        <v>0</v>
      </c>
      <c r="E64" s="413">
        <f>IF(D64=0,0,D64/(F58+F62))</f>
        <v>0</v>
      </c>
      <c r="F64" s="414"/>
      <c r="G64" s="413"/>
      <c r="I64" s="454"/>
      <c r="J64" s="420"/>
      <c r="K64" s="118" t="s">
        <v>15</v>
      </c>
      <c r="L64" s="417">
        <f>SUM('Dati A'!D229:AB229)</f>
        <v>0</v>
      </c>
      <c r="M64" s="413">
        <f>IF(L64=0,0,L64/(N58+N62))</f>
        <v>0</v>
      </c>
      <c r="N64" s="414"/>
      <c r="O64" s="413"/>
    </row>
    <row r="65" spans="1:15" ht="11.25" customHeight="1" thickBot="1">
      <c r="A65" s="455"/>
      <c r="B65" s="421"/>
      <c r="C65" s="120" t="s">
        <v>27</v>
      </c>
      <c r="D65" s="418"/>
      <c r="E65" s="416"/>
      <c r="F65" s="415"/>
      <c r="G65" s="416"/>
      <c r="I65" s="455"/>
      <c r="J65" s="421"/>
      <c r="K65" s="120" t="s">
        <v>27</v>
      </c>
      <c r="L65" s="418"/>
      <c r="M65" s="416"/>
      <c r="N65" s="415"/>
      <c r="O65" s="416"/>
    </row>
  </sheetData>
  <sheetProtection password="F4DA" sheet="1" objects="1" scenarios="1"/>
  <mergeCells count="220">
    <mergeCell ref="A4:A29"/>
    <mergeCell ref="I4:I29"/>
    <mergeCell ref="A37:A62"/>
    <mergeCell ref="I37:I62"/>
    <mergeCell ref="A30:A32"/>
    <mergeCell ref="I30:I32"/>
    <mergeCell ref="D7:D8"/>
    <mergeCell ref="D9:D10"/>
    <mergeCell ref="D11:D12"/>
    <mergeCell ref="D13:D14"/>
    <mergeCell ref="I63:I65"/>
    <mergeCell ref="A63:A65"/>
    <mergeCell ref="B1:B8"/>
    <mergeCell ref="B9:B16"/>
    <mergeCell ref="B17:B24"/>
    <mergeCell ref="B25:B32"/>
    <mergeCell ref="A1:A3"/>
    <mergeCell ref="D1:D2"/>
    <mergeCell ref="D3:D4"/>
    <mergeCell ref="D5:D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1:E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1:F4"/>
    <mergeCell ref="F5:F8"/>
    <mergeCell ref="F9:F12"/>
    <mergeCell ref="F13:F16"/>
    <mergeCell ref="F17:F20"/>
    <mergeCell ref="F21:F24"/>
    <mergeCell ref="F25:F28"/>
    <mergeCell ref="F29:F32"/>
    <mergeCell ref="G1:G4"/>
    <mergeCell ref="G5:G8"/>
    <mergeCell ref="G9:G12"/>
    <mergeCell ref="G13:G16"/>
    <mergeCell ref="G17:G20"/>
    <mergeCell ref="G21:G24"/>
    <mergeCell ref="G25:G28"/>
    <mergeCell ref="G29:G32"/>
    <mergeCell ref="I1:I3"/>
    <mergeCell ref="J1:J8"/>
    <mergeCell ref="L1:L2"/>
    <mergeCell ref="M1:M2"/>
    <mergeCell ref="L5:L6"/>
    <mergeCell ref="M5:M6"/>
    <mergeCell ref="J9:J16"/>
    <mergeCell ref="L9:L10"/>
    <mergeCell ref="M9:M10"/>
    <mergeCell ref="N1:N4"/>
    <mergeCell ref="L11:L12"/>
    <mergeCell ref="M11:M12"/>
    <mergeCell ref="L13:L14"/>
    <mergeCell ref="M13:M14"/>
    <mergeCell ref="N9:N12"/>
    <mergeCell ref="O1:O4"/>
    <mergeCell ref="L3:L4"/>
    <mergeCell ref="M3:M4"/>
    <mergeCell ref="N5:N8"/>
    <mergeCell ref="O5:O8"/>
    <mergeCell ref="L7:L8"/>
    <mergeCell ref="M7:M8"/>
    <mergeCell ref="O9:O12"/>
    <mergeCell ref="N13:N16"/>
    <mergeCell ref="O13:O16"/>
    <mergeCell ref="L15:L16"/>
    <mergeCell ref="M15:M16"/>
    <mergeCell ref="J17:J24"/>
    <mergeCell ref="L17:L18"/>
    <mergeCell ref="M17:M18"/>
    <mergeCell ref="L21:L22"/>
    <mergeCell ref="M21:M22"/>
    <mergeCell ref="N17:N20"/>
    <mergeCell ref="O17:O20"/>
    <mergeCell ref="L19:L20"/>
    <mergeCell ref="M19:M20"/>
    <mergeCell ref="N21:N24"/>
    <mergeCell ref="O21:O24"/>
    <mergeCell ref="L23:L24"/>
    <mergeCell ref="M23:M24"/>
    <mergeCell ref="J25:J32"/>
    <mergeCell ref="L25:L26"/>
    <mergeCell ref="M25:M26"/>
    <mergeCell ref="N25:N28"/>
    <mergeCell ref="O25:O28"/>
    <mergeCell ref="L27:L28"/>
    <mergeCell ref="M27:M28"/>
    <mergeCell ref="L29:L30"/>
    <mergeCell ref="M29:M30"/>
    <mergeCell ref="N29:N32"/>
    <mergeCell ref="O29:O32"/>
    <mergeCell ref="L31:L32"/>
    <mergeCell ref="M31:M32"/>
    <mergeCell ref="A34:A36"/>
    <mergeCell ref="B34:B41"/>
    <mergeCell ref="D34:D35"/>
    <mergeCell ref="E34:E35"/>
    <mergeCell ref="D38:D39"/>
    <mergeCell ref="E38:E39"/>
    <mergeCell ref="B42:B49"/>
    <mergeCell ref="D42:D43"/>
    <mergeCell ref="E42:E43"/>
    <mergeCell ref="F34:F37"/>
    <mergeCell ref="D44:D45"/>
    <mergeCell ref="E44:E45"/>
    <mergeCell ref="D46:D47"/>
    <mergeCell ref="E46:E47"/>
    <mergeCell ref="F42:F45"/>
    <mergeCell ref="G34:G37"/>
    <mergeCell ref="D36:D37"/>
    <mergeCell ref="E36:E37"/>
    <mergeCell ref="F38:F41"/>
    <mergeCell ref="G38:G41"/>
    <mergeCell ref="D40:D41"/>
    <mergeCell ref="E40:E41"/>
    <mergeCell ref="G42:G45"/>
    <mergeCell ref="F46:F49"/>
    <mergeCell ref="G46:G49"/>
    <mergeCell ref="D48:D49"/>
    <mergeCell ref="E48:E49"/>
    <mergeCell ref="B50:B57"/>
    <mergeCell ref="D50:D51"/>
    <mergeCell ref="E50:E51"/>
    <mergeCell ref="D54:D55"/>
    <mergeCell ref="E54:E55"/>
    <mergeCell ref="F50:F53"/>
    <mergeCell ref="G50:G53"/>
    <mergeCell ref="D52:D53"/>
    <mergeCell ref="E52:E53"/>
    <mergeCell ref="F54:F57"/>
    <mergeCell ref="G54:G57"/>
    <mergeCell ref="D56:D57"/>
    <mergeCell ref="E56:E57"/>
    <mergeCell ref="B58:B65"/>
    <mergeCell ref="D58:D59"/>
    <mergeCell ref="E58:E59"/>
    <mergeCell ref="F58:F61"/>
    <mergeCell ref="G58:G61"/>
    <mergeCell ref="D60:D61"/>
    <mergeCell ref="E60:E61"/>
    <mergeCell ref="D62:D63"/>
    <mergeCell ref="E62:E63"/>
    <mergeCell ref="F62:F65"/>
    <mergeCell ref="G62:G65"/>
    <mergeCell ref="D64:D65"/>
    <mergeCell ref="E64:E65"/>
    <mergeCell ref="I34:I36"/>
    <mergeCell ref="J34:J41"/>
    <mergeCell ref="L34:L35"/>
    <mergeCell ref="M34:M35"/>
    <mergeCell ref="L38:L39"/>
    <mergeCell ref="M38:M39"/>
    <mergeCell ref="J42:J49"/>
    <mergeCell ref="L42:L43"/>
    <mergeCell ref="M42:M43"/>
    <mergeCell ref="N34:N37"/>
    <mergeCell ref="L44:L45"/>
    <mergeCell ref="M44:M45"/>
    <mergeCell ref="L46:L47"/>
    <mergeCell ref="M46:M47"/>
    <mergeCell ref="N42:N45"/>
    <mergeCell ref="O34:O37"/>
    <mergeCell ref="L36:L37"/>
    <mergeCell ref="M36:M37"/>
    <mergeCell ref="N38:N41"/>
    <mergeCell ref="O38:O41"/>
    <mergeCell ref="L40:L41"/>
    <mergeCell ref="M40:M41"/>
    <mergeCell ref="O42:O45"/>
    <mergeCell ref="N46:N49"/>
    <mergeCell ref="O46:O49"/>
    <mergeCell ref="L48:L49"/>
    <mergeCell ref="M48:M49"/>
    <mergeCell ref="J50:J57"/>
    <mergeCell ref="L50:L51"/>
    <mergeCell ref="M50:M51"/>
    <mergeCell ref="L54:L55"/>
    <mergeCell ref="M54:M55"/>
    <mergeCell ref="N50:N53"/>
    <mergeCell ref="O50:O53"/>
    <mergeCell ref="L52:L53"/>
    <mergeCell ref="M52:M53"/>
    <mergeCell ref="N54:N57"/>
    <mergeCell ref="O54:O57"/>
    <mergeCell ref="L56:L57"/>
    <mergeCell ref="M56:M57"/>
    <mergeCell ref="J58:J65"/>
    <mergeCell ref="L58:L59"/>
    <mergeCell ref="M58:M59"/>
    <mergeCell ref="N58:N61"/>
    <mergeCell ref="O58:O61"/>
    <mergeCell ref="L60:L61"/>
    <mergeCell ref="M60:M61"/>
    <mergeCell ref="L62:L63"/>
    <mergeCell ref="M62:M63"/>
    <mergeCell ref="N62:N65"/>
    <mergeCell ref="O62:O65"/>
    <mergeCell ref="L64:L65"/>
    <mergeCell ref="M64:M6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>
    <tabColor indexed="14"/>
  </sheetPr>
  <dimension ref="A1:O65"/>
  <sheetViews>
    <sheetView workbookViewId="0" topLeftCell="A1">
      <selection activeCell="D13" sqref="D13:D14"/>
    </sheetView>
  </sheetViews>
  <sheetFormatPr defaultColWidth="9.140625" defaultRowHeight="11.25" customHeight="1"/>
  <cols>
    <col min="1" max="1" width="5.8515625" style="63" customWidth="1"/>
    <col min="2" max="2" width="3.00390625" style="63" bestFit="1" customWidth="1"/>
    <col min="3" max="3" width="16.7109375" style="76" bestFit="1" customWidth="1"/>
    <col min="4" max="4" width="4.28125" style="63" customWidth="1"/>
    <col min="5" max="5" width="5.8515625" style="63" bestFit="1" customWidth="1"/>
    <col min="6" max="6" width="4.28125" style="63" customWidth="1"/>
    <col min="7" max="7" width="5.8515625" style="63" bestFit="1" customWidth="1"/>
    <col min="8" max="8" width="2.140625" style="63" customWidth="1"/>
    <col min="9" max="9" width="5.8515625" style="63" customWidth="1"/>
    <col min="10" max="10" width="3.00390625" style="63" bestFit="1" customWidth="1"/>
    <col min="11" max="11" width="16.7109375" style="63" bestFit="1" customWidth="1"/>
    <col min="12" max="12" width="4.28125" style="63" customWidth="1"/>
    <col min="13" max="13" width="5.8515625" style="63" customWidth="1"/>
    <col min="14" max="14" width="4.28125" style="63" customWidth="1"/>
    <col min="15" max="15" width="5.8515625" style="63" customWidth="1"/>
    <col min="16" max="16384" width="9.140625" style="63" customWidth="1"/>
  </cols>
  <sheetData>
    <row r="1" spans="1:15" ht="11.25" customHeight="1">
      <c r="A1" s="437">
        <f>'Dati part'!B18</f>
        <v>1</v>
      </c>
      <c r="B1" s="429" t="s">
        <v>3</v>
      </c>
      <c r="C1" s="115" t="s">
        <v>7</v>
      </c>
      <c r="D1" s="434">
        <f>SUM('Dati B'!D5:AB5)</f>
        <v>0</v>
      </c>
      <c r="E1" s="431">
        <f>IF(D1=0,0,D1/(F1+F5))</f>
        <v>0</v>
      </c>
      <c r="F1" s="435">
        <f>SUM(D1:D4)</f>
        <v>0</v>
      </c>
      <c r="G1" s="431">
        <f>IF(F1=0,0,F1/(F1+F5))</f>
        <v>0</v>
      </c>
      <c r="I1" s="437">
        <f>'Dati part'!B19</f>
        <v>2</v>
      </c>
      <c r="J1" s="429" t="s">
        <v>3</v>
      </c>
      <c r="K1" s="115" t="s">
        <v>7</v>
      </c>
      <c r="L1" s="434">
        <f>SUM('Dati B'!D24:AB24)</f>
        <v>0</v>
      </c>
      <c r="M1" s="431">
        <f>IF(L1=0,0,L1/(N1+N5))</f>
        <v>0</v>
      </c>
      <c r="N1" s="435">
        <f>SUM(L1:L4)</f>
        <v>0</v>
      </c>
      <c r="O1" s="431">
        <f>IF(N1=0,0,N1/(N1+N5))</f>
        <v>0</v>
      </c>
    </row>
    <row r="2" spans="1:15" ht="11.25" customHeight="1">
      <c r="A2" s="438"/>
      <c r="B2" s="420"/>
      <c r="C2" s="116" t="s">
        <v>8</v>
      </c>
      <c r="D2" s="433"/>
      <c r="E2" s="432"/>
      <c r="F2" s="436"/>
      <c r="G2" s="432"/>
      <c r="I2" s="438"/>
      <c r="J2" s="420"/>
      <c r="K2" s="116" t="s">
        <v>8</v>
      </c>
      <c r="L2" s="433"/>
      <c r="M2" s="432"/>
      <c r="N2" s="436"/>
      <c r="O2" s="432"/>
    </row>
    <row r="3" spans="1:15" ht="11.25" customHeight="1" thickBot="1">
      <c r="A3" s="439"/>
      <c r="B3" s="420"/>
      <c r="C3" s="117" t="s">
        <v>9</v>
      </c>
      <c r="D3" s="433">
        <f>SUM('Dati B'!D6:AB6)</f>
        <v>0</v>
      </c>
      <c r="E3" s="432">
        <f>IF(D3=0,0,D3/(F1+F5))</f>
        <v>0</v>
      </c>
      <c r="F3" s="436"/>
      <c r="G3" s="432"/>
      <c r="I3" s="439"/>
      <c r="J3" s="420"/>
      <c r="K3" s="117" t="s">
        <v>9</v>
      </c>
      <c r="L3" s="433">
        <f>SUM('Dati B'!D25:AB25)</f>
        <v>0</v>
      </c>
      <c r="M3" s="432">
        <f>IF(L3=0,0,L3/(N1+N5))</f>
        <v>0</v>
      </c>
      <c r="N3" s="436"/>
      <c r="O3" s="432"/>
    </row>
    <row r="4" spans="1:15" ht="11.25" customHeight="1">
      <c r="A4" s="456" t="str">
        <f>'Dati part'!C18</f>
        <v>NOME E COGNOME</v>
      </c>
      <c r="B4" s="420"/>
      <c r="C4" s="116" t="s">
        <v>29</v>
      </c>
      <c r="D4" s="433"/>
      <c r="E4" s="432"/>
      <c r="F4" s="436"/>
      <c r="G4" s="432"/>
      <c r="I4" s="456" t="str">
        <f>'Dati part'!C19</f>
        <v>NOME E COGNOME</v>
      </c>
      <c r="J4" s="420"/>
      <c r="K4" s="116" t="s">
        <v>29</v>
      </c>
      <c r="L4" s="433"/>
      <c r="M4" s="432"/>
      <c r="N4" s="436"/>
      <c r="O4" s="432"/>
    </row>
    <row r="5" spans="1:15" ht="11.25" customHeight="1">
      <c r="A5" s="457"/>
      <c r="B5" s="420"/>
      <c r="C5" s="118" t="s">
        <v>10</v>
      </c>
      <c r="D5" s="412">
        <f>SUM('Dati B'!D7:AB7)</f>
        <v>0</v>
      </c>
      <c r="E5" s="413">
        <f>IF(D5=0,0,D5/(F1+F5))</f>
        <v>0</v>
      </c>
      <c r="F5" s="414">
        <f>SUM(D5:D8)</f>
        <v>0</v>
      </c>
      <c r="G5" s="413">
        <f>IF(F5=0,0,F5/(F1+F5))</f>
        <v>0</v>
      </c>
      <c r="I5" s="459"/>
      <c r="J5" s="420"/>
      <c r="K5" s="118" t="s">
        <v>10</v>
      </c>
      <c r="L5" s="412">
        <f>SUM('Dati B'!D26:AB26)</f>
        <v>0</v>
      </c>
      <c r="M5" s="413">
        <f>IF(L5=0,0,L5/(N1+N5))</f>
        <v>0</v>
      </c>
      <c r="N5" s="414">
        <f>SUM(L5:L8)</f>
        <v>0</v>
      </c>
      <c r="O5" s="413">
        <f>IF(N5=0,0,N5/(N1+N5))</f>
        <v>0</v>
      </c>
    </row>
    <row r="6" spans="1:15" ht="11.25" customHeight="1">
      <c r="A6" s="457"/>
      <c r="B6" s="420"/>
      <c r="C6" s="119" t="s">
        <v>11</v>
      </c>
      <c r="D6" s="412"/>
      <c r="E6" s="413"/>
      <c r="F6" s="414"/>
      <c r="G6" s="413"/>
      <c r="I6" s="459"/>
      <c r="J6" s="420"/>
      <c r="K6" s="119" t="s">
        <v>11</v>
      </c>
      <c r="L6" s="412"/>
      <c r="M6" s="413"/>
      <c r="N6" s="414"/>
      <c r="O6" s="413"/>
    </row>
    <row r="7" spans="1:15" ht="11.25" customHeight="1">
      <c r="A7" s="457"/>
      <c r="B7" s="420"/>
      <c r="C7" s="118" t="s">
        <v>30</v>
      </c>
      <c r="D7" s="425">
        <f>SUM('Dati B'!D8:AB8)</f>
        <v>0</v>
      </c>
      <c r="E7" s="413">
        <f>IF(D7=0,0,D7/(F1+F5))</f>
        <v>0</v>
      </c>
      <c r="F7" s="414"/>
      <c r="G7" s="413"/>
      <c r="I7" s="459"/>
      <c r="J7" s="420"/>
      <c r="K7" s="118" t="s">
        <v>30</v>
      </c>
      <c r="L7" s="425">
        <f>SUM('Dati B'!D27:AB27)</f>
        <v>0</v>
      </c>
      <c r="M7" s="413">
        <f>IF(L7=0,0,L7/(N1+N5))</f>
        <v>0</v>
      </c>
      <c r="N7" s="414"/>
      <c r="O7" s="413"/>
    </row>
    <row r="8" spans="1:15" ht="11.25" customHeight="1" thickBot="1">
      <c r="A8" s="457"/>
      <c r="B8" s="421"/>
      <c r="C8" s="120" t="s">
        <v>28</v>
      </c>
      <c r="D8" s="426"/>
      <c r="E8" s="416"/>
      <c r="F8" s="415"/>
      <c r="G8" s="416"/>
      <c r="I8" s="459"/>
      <c r="J8" s="421"/>
      <c r="K8" s="120" t="s">
        <v>28</v>
      </c>
      <c r="L8" s="426"/>
      <c r="M8" s="416"/>
      <c r="N8" s="415"/>
      <c r="O8" s="416"/>
    </row>
    <row r="9" spans="1:15" ht="11.25" customHeight="1">
      <c r="A9" s="457"/>
      <c r="B9" s="429" t="s">
        <v>4</v>
      </c>
      <c r="C9" s="121" t="s">
        <v>7</v>
      </c>
      <c r="D9" s="434">
        <f>SUM('Dati B'!D9:AB9)</f>
        <v>0</v>
      </c>
      <c r="E9" s="431">
        <f>IF(D9=0,0,D9/(F9+F13))</f>
        <v>0</v>
      </c>
      <c r="F9" s="435">
        <f>SUM(D9:D12)</f>
        <v>0</v>
      </c>
      <c r="G9" s="431">
        <f>IF(F9=0,0,F9/(F9+F13))</f>
        <v>0</v>
      </c>
      <c r="I9" s="459"/>
      <c r="J9" s="429" t="s">
        <v>4</v>
      </c>
      <c r="K9" s="121" t="s">
        <v>7</v>
      </c>
      <c r="L9" s="434">
        <f>SUM('Dati B'!D28:AB28)</f>
        <v>0</v>
      </c>
      <c r="M9" s="431">
        <f>IF(L9=0,0,L9/(N9+N13))</f>
        <v>0</v>
      </c>
      <c r="N9" s="435">
        <f>SUM(L9:L12)</f>
        <v>0</v>
      </c>
      <c r="O9" s="431">
        <f>IF(N9=0,0,N9/(N9+N13))</f>
        <v>0</v>
      </c>
    </row>
    <row r="10" spans="1:15" ht="11.25" customHeight="1">
      <c r="A10" s="457"/>
      <c r="B10" s="420"/>
      <c r="C10" s="122" t="s">
        <v>13</v>
      </c>
      <c r="D10" s="433"/>
      <c r="E10" s="432"/>
      <c r="F10" s="436"/>
      <c r="G10" s="432"/>
      <c r="I10" s="459"/>
      <c r="J10" s="420"/>
      <c r="K10" s="122" t="s">
        <v>13</v>
      </c>
      <c r="L10" s="433"/>
      <c r="M10" s="432"/>
      <c r="N10" s="436"/>
      <c r="O10" s="432"/>
    </row>
    <row r="11" spans="1:15" ht="11.25" customHeight="1">
      <c r="A11" s="457"/>
      <c r="B11" s="420"/>
      <c r="C11" s="123" t="s">
        <v>9</v>
      </c>
      <c r="D11" s="433">
        <f>SUM('Dati B'!D10:AB10)</f>
        <v>0</v>
      </c>
      <c r="E11" s="432">
        <f>IF(D11=0,0,D11/(F9+F13))</f>
        <v>0</v>
      </c>
      <c r="F11" s="436"/>
      <c r="G11" s="432"/>
      <c r="I11" s="459"/>
      <c r="J11" s="420"/>
      <c r="K11" s="123" t="s">
        <v>9</v>
      </c>
      <c r="L11" s="433">
        <f>SUM('Dati B'!D29:AB29)</f>
        <v>0</v>
      </c>
      <c r="M11" s="432">
        <f>IF(L11=0,0,L11/(N9+N13))</f>
        <v>0</v>
      </c>
      <c r="N11" s="436"/>
      <c r="O11" s="432"/>
    </row>
    <row r="12" spans="1:15" ht="11.25" customHeight="1">
      <c r="A12" s="457"/>
      <c r="B12" s="420"/>
      <c r="C12" s="122" t="s">
        <v>25</v>
      </c>
      <c r="D12" s="433"/>
      <c r="E12" s="432"/>
      <c r="F12" s="436"/>
      <c r="G12" s="432"/>
      <c r="I12" s="459"/>
      <c r="J12" s="420"/>
      <c r="K12" s="122" t="s">
        <v>25</v>
      </c>
      <c r="L12" s="433"/>
      <c r="M12" s="432"/>
      <c r="N12" s="436"/>
      <c r="O12" s="432"/>
    </row>
    <row r="13" spans="1:15" ht="11.25" customHeight="1">
      <c r="A13" s="457"/>
      <c r="B13" s="420"/>
      <c r="C13" s="118" t="s">
        <v>14</v>
      </c>
      <c r="D13" s="412">
        <f>SUM('Dati B'!D11:AB11)</f>
        <v>0</v>
      </c>
      <c r="E13" s="413">
        <f>IF(D13=0,0,D13/(F9+F13))</f>
        <v>0</v>
      </c>
      <c r="F13" s="414">
        <f>SUM(D13:D16)</f>
        <v>0</v>
      </c>
      <c r="G13" s="413">
        <f>IF(F13=0,0,F13/(F9+F13))</f>
        <v>0</v>
      </c>
      <c r="I13" s="459"/>
      <c r="J13" s="420"/>
      <c r="K13" s="118" t="s">
        <v>14</v>
      </c>
      <c r="L13" s="412">
        <f>SUM('Dati B'!D30:AB30)</f>
        <v>0</v>
      </c>
      <c r="M13" s="413">
        <f>IF(L13=0,0,L13/(N9+N13))</f>
        <v>0</v>
      </c>
      <c r="N13" s="414">
        <f>SUM(L13:L16)</f>
        <v>0</v>
      </c>
      <c r="O13" s="413">
        <f>IF(N13=0,0,N13/(N9+N13))</f>
        <v>0</v>
      </c>
    </row>
    <row r="14" spans="1:15" ht="11.25" customHeight="1">
      <c r="A14" s="457"/>
      <c r="B14" s="420"/>
      <c r="C14" s="119" t="s">
        <v>26</v>
      </c>
      <c r="D14" s="412"/>
      <c r="E14" s="413"/>
      <c r="F14" s="414"/>
      <c r="G14" s="413"/>
      <c r="I14" s="459"/>
      <c r="J14" s="420"/>
      <c r="K14" s="119" t="s">
        <v>26</v>
      </c>
      <c r="L14" s="412"/>
      <c r="M14" s="413"/>
      <c r="N14" s="414"/>
      <c r="O14" s="413"/>
    </row>
    <row r="15" spans="1:15" ht="11.25" customHeight="1">
      <c r="A15" s="457"/>
      <c r="B15" s="420"/>
      <c r="C15" s="118" t="s">
        <v>15</v>
      </c>
      <c r="D15" s="417">
        <f>SUM('Dati B'!D12:AB12)</f>
        <v>0</v>
      </c>
      <c r="E15" s="413">
        <f>IF(D15=0,0,D15/(F9+F13))</f>
        <v>0</v>
      </c>
      <c r="F15" s="414"/>
      <c r="G15" s="413"/>
      <c r="I15" s="459"/>
      <c r="J15" s="420"/>
      <c r="K15" s="118" t="s">
        <v>15</v>
      </c>
      <c r="L15" s="417">
        <f>SUM('Dati B'!D31:AB31)</f>
        <v>0</v>
      </c>
      <c r="M15" s="413">
        <f>IF(L15=0,0,L15/(N9+N13))</f>
        <v>0</v>
      </c>
      <c r="N15" s="414"/>
      <c r="O15" s="413"/>
    </row>
    <row r="16" spans="1:15" ht="11.25" customHeight="1" thickBot="1">
      <c r="A16" s="457"/>
      <c r="B16" s="421"/>
      <c r="C16" s="120" t="s">
        <v>27</v>
      </c>
      <c r="D16" s="418"/>
      <c r="E16" s="416"/>
      <c r="F16" s="415"/>
      <c r="G16" s="416"/>
      <c r="I16" s="459"/>
      <c r="J16" s="421"/>
      <c r="K16" s="120" t="s">
        <v>27</v>
      </c>
      <c r="L16" s="418"/>
      <c r="M16" s="416"/>
      <c r="N16" s="415"/>
      <c r="O16" s="416"/>
    </row>
    <row r="17" spans="1:15" ht="11.25" customHeight="1">
      <c r="A17" s="457"/>
      <c r="B17" s="429" t="s">
        <v>5</v>
      </c>
      <c r="C17" s="121" t="s">
        <v>16</v>
      </c>
      <c r="D17" s="430">
        <f>SUM('Dati B'!D13:AB13)</f>
        <v>0</v>
      </c>
      <c r="E17" s="428">
        <f>IF(D17=0,0,D17/(F17+F21))</f>
        <v>0</v>
      </c>
      <c r="F17" s="427">
        <f>SUM(D17:D20)</f>
        <v>0</v>
      </c>
      <c r="G17" s="428">
        <f>IF(F17=0,0,F17/(F17+F21))</f>
        <v>0</v>
      </c>
      <c r="I17" s="459"/>
      <c r="J17" s="429" t="s">
        <v>5</v>
      </c>
      <c r="K17" s="121" t="s">
        <v>16</v>
      </c>
      <c r="L17" s="430">
        <f>SUM('Dati B'!D32:AB32)</f>
        <v>0</v>
      </c>
      <c r="M17" s="428">
        <f>IF(L17=0,0,L17/(N17+N21))</f>
        <v>0</v>
      </c>
      <c r="N17" s="427">
        <f>SUM(L17:L20)</f>
        <v>0</v>
      </c>
      <c r="O17" s="428">
        <f>IF(N17=0,0,N17/(N17+N21))</f>
        <v>0</v>
      </c>
    </row>
    <row r="18" spans="1:15" ht="11.25" customHeight="1">
      <c r="A18" s="457"/>
      <c r="B18" s="420"/>
      <c r="C18" s="122" t="s">
        <v>8</v>
      </c>
      <c r="D18" s="411"/>
      <c r="E18" s="410"/>
      <c r="F18" s="424"/>
      <c r="G18" s="410"/>
      <c r="I18" s="459"/>
      <c r="J18" s="420"/>
      <c r="K18" s="122" t="s">
        <v>8</v>
      </c>
      <c r="L18" s="411"/>
      <c r="M18" s="410"/>
      <c r="N18" s="424"/>
      <c r="O18" s="410"/>
    </row>
    <row r="19" spans="1:15" ht="11.25" customHeight="1">
      <c r="A19" s="457"/>
      <c r="B19" s="420"/>
      <c r="C19" s="123" t="s">
        <v>9</v>
      </c>
      <c r="D19" s="411">
        <f>SUM('Dati B'!D14:AB14)</f>
        <v>0</v>
      </c>
      <c r="E19" s="410">
        <f>IF(D19=0,0,D19/(F17+F21))</f>
        <v>0</v>
      </c>
      <c r="F19" s="424"/>
      <c r="G19" s="410"/>
      <c r="I19" s="459"/>
      <c r="J19" s="420"/>
      <c r="K19" s="123" t="s">
        <v>9</v>
      </c>
      <c r="L19" s="411">
        <f>SUM('Dati B'!D33:AB33)</f>
        <v>0</v>
      </c>
      <c r="M19" s="410">
        <f>IF(L19=0,0,L19/(N17+N21))</f>
        <v>0</v>
      </c>
      <c r="N19" s="424"/>
      <c r="O19" s="410"/>
    </row>
    <row r="20" spans="1:15" ht="11.25" customHeight="1">
      <c r="A20" s="457"/>
      <c r="B20" s="420"/>
      <c r="C20" s="122" t="s">
        <v>17</v>
      </c>
      <c r="D20" s="411"/>
      <c r="E20" s="410"/>
      <c r="F20" s="424"/>
      <c r="G20" s="410"/>
      <c r="I20" s="459"/>
      <c r="J20" s="420"/>
      <c r="K20" s="122" t="s">
        <v>17</v>
      </c>
      <c r="L20" s="411"/>
      <c r="M20" s="410"/>
      <c r="N20" s="424"/>
      <c r="O20" s="410"/>
    </row>
    <row r="21" spans="1:15" ht="11.25" customHeight="1">
      <c r="A21" s="457"/>
      <c r="B21" s="420"/>
      <c r="C21" s="118" t="s">
        <v>18</v>
      </c>
      <c r="D21" s="412">
        <f>SUM('Dati B'!D15:AB15)</f>
        <v>0</v>
      </c>
      <c r="E21" s="413">
        <f>IF(D21=0,0,D21/(F17+F21))</f>
        <v>0</v>
      </c>
      <c r="F21" s="414">
        <f>SUM(D21:D24)</f>
        <v>0</v>
      </c>
      <c r="G21" s="413">
        <f>IF(F21=0,0,F21/(F17+F21))</f>
        <v>0</v>
      </c>
      <c r="I21" s="459"/>
      <c r="J21" s="420"/>
      <c r="K21" s="118" t="s">
        <v>18</v>
      </c>
      <c r="L21" s="412">
        <f>SUM('Dati B'!D34:AB34)</f>
        <v>0</v>
      </c>
      <c r="M21" s="413">
        <f>IF(L21=0,0,L21/(N17+N21))</f>
        <v>0</v>
      </c>
      <c r="N21" s="414">
        <f>SUM(L21:L24)</f>
        <v>0</v>
      </c>
      <c r="O21" s="413">
        <f>IF(N21=0,0,N21/(N17+N21))</f>
        <v>0</v>
      </c>
    </row>
    <row r="22" spans="1:15" ht="11.25" customHeight="1">
      <c r="A22" s="457"/>
      <c r="B22" s="420"/>
      <c r="C22" s="119" t="s">
        <v>19</v>
      </c>
      <c r="D22" s="412"/>
      <c r="E22" s="413"/>
      <c r="F22" s="414"/>
      <c r="G22" s="413"/>
      <c r="I22" s="459"/>
      <c r="J22" s="420"/>
      <c r="K22" s="119" t="s">
        <v>19</v>
      </c>
      <c r="L22" s="412"/>
      <c r="M22" s="413"/>
      <c r="N22" s="414"/>
      <c r="O22" s="413"/>
    </row>
    <row r="23" spans="1:15" ht="11.25" customHeight="1">
      <c r="A23" s="457"/>
      <c r="B23" s="420"/>
      <c r="C23" s="118" t="s">
        <v>12</v>
      </c>
      <c r="D23" s="425">
        <f>SUM('Dati B'!D16:AB16)</f>
        <v>0</v>
      </c>
      <c r="E23" s="413">
        <f>IF(D23=0,0,D23/(F17+F21))</f>
        <v>0</v>
      </c>
      <c r="F23" s="414"/>
      <c r="G23" s="413"/>
      <c r="I23" s="459"/>
      <c r="J23" s="420"/>
      <c r="K23" s="118" t="s">
        <v>12</v>
      </c>
      <c r="L23" s="425">
        <f>SUM('Dati B'!D35:AB35)</f>
        <v>0</v>
      </c>
      <c r="M23" s="413">
        <f>IF(L23=0,0,L23/(N17+N21))</f>
        <v>0</v>
      </c>
      <c r="N23" s="414"/>
      <c r="O23" s="413"/>
    </row>
    <row r="24" spans="1:15" ht="11.25" customHeight="1" thickBot="1">
      <c r="A24" s="457"/>
      <c r="B24" s="421"/>
      <c r="C24" s="120" t="s">
        <v>28</v>
      </c>
      <c r="D24" s="426"/>
      <c r="E24" s="416"/>
      <c r="F24" s="415"/>
      <c r="G24" s="416"/>
      <c r="I24" s="459"/>
      <c r="J24" s="421"/>
      <c r="K24" s="120" t="s">
        <v>28</v>
      </c>
      <c r="L24" s="426"/>
      <c r="M24" s="416"/>
      <c r="N24" s="415"/>
      <c r="O24" s="416"/>
    </row>
    <row r="25" spans="1:15" ht="11.25" customHeight="1">
      <c r="A25" s="457"/>
      <c r="B25" s="419" t="s">
        <v>22</v>
      </c>
      <c r="C25" s="121" t="s">
        <v>7</v>
      </c>
      <c r="D25" s="422">
        <f>SUM('Dati B'!D17:AB17)</f>
        <v>0</v>
      </c>
      <c r="E25" s="409">
        <f>IF(D25=0,0,D25/(F25+F29))</f>
        <v>0</v>
      </c>
      <c r="F25" s="423">
        <f>SUM(D25:D28)</f>
        <v>0</v>
      </c>
      <c r="G25" s="409">
        <f>IF(F25=0,0,F25/(F25+F29))</f>
        <v>0</v>
      </c>
      <c r="I25" s="459"/>
      <c r="J25" s="419" t="s">
        <v>22</v>
      </c>
      <c r="K25" s="121" t="s">
        <v>7</v>
      </c>
      <c r="L25" s="422">
        <f>SUM('Dati B'!D36:AB36)</f>
        <v>0</v>
      </c>
      <c r="M25" s="409">
        <f>IF(L25=0,0,L25/(N25+N29))</f>
        <v>0</v>
      </c>
      <c r="N25" s="423">
        <f>SUM(L25:L28)</f>
        <v>0</v>
      </c>
      <c r="O25" s="409">
        <f>IF(N25=0,0,N25/(N25+N29))</f>
        <v>0</v>
      </c>
    </row>
    <row r="26" spans="1:15" ht="11.25" customHeight="1">
      <c r="A26" s="457"/>
      <c r="B26" s="420"/>
      <c r="C26" s="122" t="s">
        <v>13</v>
      </c>
      <c r="D26" s="411"/>
      <c r="E26" s="410"/>
      <c r="F26" s="424"/>
      <c r="G26" s="410"/>
      <c r="I26" s="459"/>
      <c r="J26" s="420"/>
      <c r="K26" s="122" t="s">
        <v>13</v>
      </c>
      <c r="L26" s="411"/>
      <c r="M26" s="410"/>
      <c r="N26" s="424"/>
      <c r="O26" s="410"/>
    </row>
    <row r="27" spans="1:15" ht="11.25" customHeight="1">
      <c r="A27" s="457"/>
      <c r="B27" s="420"/>
      <c r="C27" s="123" t="s">
        <v>9</v>
      </c>
      <c r="D27" s="411">
        <f>SUM('Dati B'!D18:AB18)</f>
        <v>0</v>
      </c>
      <c r="E27" s="410">
        <f>IF(D27=0,0,D27/(F25+F29))</f>
        <v>0</v>
      </c>
      <c r="F27" s="424"/>
      <c r="G27" s="410"/>
      <c r="I27" s="459"/>
      <c r="J27" s="420"/>
      <c r="K27" s="123" t="s">
        <v>9</v>
      </c>
      <c r="L27" s="411">
        <f>SUM('Dati B'!D37:AB37)</f>
        <v>0</v>
      </c>
      <c r="M27" s="410">
        <f>IF(L27=0,0,L27/(N25+N29))</f>
        <v>0</v>
      </c>
      <c r="N27" s="424"/>
      <c r="O27" s="410"/>
    </row>
    <row r="28" spans="1:15" ht="11.25" customHeight="1">
      <c r="A28" s="457"/>
      <c r="B28" s="420"/>
      <c r="C28" s="122" t="s">
        <v>25</v>
      </c>
      <c r="D28" s="411"/>
      <c r="E28" s="410"/>
      <c r="F28" s="424"/>
      <c r="G28" s="410"/>
      <c r="I28" s="459"/>
      <c r="J28" s="420"/>
      <c r="K28" s="122" t="s">
        <v>25</v>
      </c>
      <c r="L28" s="411"/>
      <c r="M28" s="410"/>
      <c r="N28" s="424"/>
      <c r="O28" s="410"/>
    </row>
    <row r="29" spans="1:15" ht="11.25" customHeight="1" thickBot="1">
      <c r="A29" s="458"/>
      <c r="B29" s="420"/>
      <c r="C29" s="118" t="s">
        <v>10</v>
      </c>
      <c r="D29" s="412">
        <f>SUM('Dati B'!D19:AB19)</f>
        <v>0</v>
      </c>
      <c r="E29" s="413">
        <f>IF(D29=0,0,D29/(F25+F29))</f>
        <v>0</v>
      </c>
      <c r="F29" s="414">
        <f>SUM(D29:D32)</f>
        <v>0</v>
      </c>
      <c r="G29" s="413">
        <f>IF(F29=0,0,F29/(F25+F29))</f>
        <v>0</v>
      </c>
      <c r="I29" s="460"/>
      <c r="J29" s="420"/>
      <c r="K29" s="118" t="s">
        <v>10</v>
      </c>
      <c r="L29" s="412">
        <f>SUM('Dati B'!D38:AB38)</f>
        <v>0</v>
      </c>
      <c r="M29" s="413">
        <f>IF(L29=0,0,L29/(N25+N29))</f>
        <v>0</v>
      </c>
      <c r="N29" s="414">
        <f>SUM(L29:L32)</f>
        <v>0</v>
      </c>
      <c r="O29" s="413">
        <f>IF(N29=0,0,N29/(N25+N29))</f>
        <v>0</v>
      </c>
    </row>
    <row r="30" spans="1:15" ht="11.25" customHeight="1">
      <c r="A30" s="453" t="str">
        <f>'Dati part'!J18</f>
        <v>-</v>
      </c>
      <c r="B30" s="420"/>
      <c r="C30" s="119" t="s">
        <v>26</v>
      </c>
      <c r="D30" s="412"/>
      <c r="E30" s="413"/>
      <c r="F30" s="414"/>
      <c r="G30" s="413"/>
      <c r="I30" s="453" t="str">
        <f>'Dati part'!J19</f>
        <v>-</v>
      </c>
      <c r="J30" s="420"/>
      <c r="K30" s="119" t="s">
        <v>26</v>
      </c>
      <c r="L30" s="412"/>
      <c r="M30" s="413"/>
      <c r="N30" s="414"/>
      <c r="O30" s="413"/>
    </row>
    <row r="31" spans="1:15" ht="11.25" customHeight="1">
      <c r="A31" s="454"/>
      <c r="B31" s="420"/>
      <c r="C31" s="118" t="s">
        <v>15</v>
      </c>
      <c r="D31" s="417">
        <f>SUM('Dati B'!D20:AB20)</f>
        <v>0</v>
      </c>
      <c r="E31" s="413">
        <f>IF(D31=0,0,D31/(F25+F29))</f>
        <v>0</v>
      </c>
      <c r="F31" s="414"/>
      <c r="G31" s="413"/>
      <c r="I31" s="454"/>
      <c r="J31" s="420"/>
      <c r="K31" s="118" t="s">
        <v>15</v>
      </c>
      <c r="L31" s="417">
        <f>SUM('Dati B'!D39:AB39)</f>
        <v>0</v>
      </c>
      <c r="M31" s="413">
        <f>IF(L31=0,0,L31/(N25+N29))</f>
        <v>0</v>
      </c>
      <c r="N31" s="414"/>
      <c r="O31" s="413"/>
    </row>
    <row r="32" spans="1:15" ht="11.25" customHeight="1" thickBot="1">
      <c r="A32" s="455"/>
      <c r="B32" s="421"/>
      <c r="C32" s="120" t="s">
        <v>27</v>
      </c>
      <c r="D32" s="418"/>
      <c r="E32" s="416"/>
      <c r="F32" s="415"/>
      <c r="G32" s="416"/>
      <c r="I32" s="455"/>
      <c r="J32" s="421"/>
      <c r="K32" s="120" t="s">
        <v>27</v>
      </c>
      <c r="L32" s="418"/>
      <c r="M32" s="416"/>
      <c r="N32" s="415"/>
      <c r="O32" s="416"/>
    </row>
    <row r="33" ht="11.25" customHeight="1" thickBot="1"/>
    <row r="34" spans="1:15" ht="11.25" customHeight="1">
      <c r="A34" s="437">
        <f>'Dati part'!B20</f>
        <v>3</v>
      </c>
      <c r="B34" s="429" t="s">
        <v>3</v>
      </c>
      <c r="C34" s="115" t="s">
        <v>7</v>
      </c>
      <c r="D34" s="434">
        <f>SUM('Dati B'!D43:AB43)</f>
        <v>0</v>
      </c>
      <c r="E34" s="431">
        <f>IF(D34=0,0,D34/(F34+F38))</f>
        <v>0</v>
      </c>
      <c r="F34" s="435">
        <f>SUM(D34:D37)</f>
        <v>0</v>
      </c>
      <c r="G34" s="431">
        <f>IF(F34=0,0,F34/(F34+F38))</f>
        <v>0</v>
      </c>
      <c r="I34" s="437">
        <f>'Dati part'!B21</f>
        <v>4</v>
      </c>
      <c r="J34" s="429" t="s">
        <v>3</v>
      </c>
      <c r="K34" s="115" t="s">
        <v>7</v>
      </c>
      <c r="L34" s="434">
        <f>SUM('Dati B'!D62:AB62)</f>
        <v>0</v>
      </c>
      <c r="M34" s="431">
        <f>IF(L34=0,0,L34/(N34+N38))</f>
        <v>0</v>
      </c>
      <c r="N34" s="435">
        <f>SUM(L34:L37)</f>
        <v>0</v>
      </c>
      <c r="O34" s="431">
        <f>IF(N34=0,0,N34/(N34+N38))</f>
        <v>0</v>
      </c>
    </row>
    <row r="35" spans="1:15" ht="11.25" customHeight="1">
      <c r="A35" s="438"/>
      <c r="B35" s="420"/>
      <c r="C35" s="116" t="s">
        <v>8</v>
      </c>
      <c r="D35" s="433"/>
      <c r="E35" s="432"/>
      <c r="F35" s="436"/>
      <c r="G35" s="432"/>
      <c r="I35" s="438"/>
      <c r="J35" s="420"/>
      <c r="K35" s="116" t="s">
        <v>8</v>
      </c>
      <c r="L35" s="433"/>
      <c r="M35" s="432"/>
      <c r="N35" s="436"/>
      <c r="O35" s="432"/>
    </row>
    <row r="36" spans="1:15" ht="11.25" customHeight="1" thickBot="1">
      <c r="A36" s="439"/>
      <c r="B36" s="420"/>
      <c r="C36" s="117" t="s">
        <v>9</v>
      </c>
      <c r="D36" s="433">
        <f>SUM('Dati B'!D44:AB44)</f>
        <v>0</v>
      </c>
      <c r="E36" s="432">
        <f>IF(D36=0,0,D36/(F34+F38))</f>
        <v>0</v>
      </c>
      <c r="F36" s="436"/>
      <c r="G36" s="432"/>
      <c r="I36" s="439"/>
      <c r="J36" s="420"/>
      <c r="K36" s="117" t="s">
        <v>9</v>
      </c>
      <c r="L36" s="433">
        <f>SUM('Dati B'!D63:AB63)</f>
        <v>0</v>
      </c>
      <c r="M36" s="432">
        <f>IF(L36=0,0,L36/(N34+N38))</f>
        <v>0</v>
      </c>
      <c r="N36" s="436"/>
      <c r="O36" s="432"/>
    </row>
    <row r="37" spans="1:15" ht="11.25" customHeight="1">
      <c r="A37" s="456" t="str">
        <f>'Dati part'!C20</f>
        <v>NOME E COGNOME</v>
      </c>
      <c r="B37" s="420"/>
      <c r="C37" s="116" t="s">
        <v>29</v>
      </c>
      <c r="D37" s="433"/>
      <c r="E37" s="432"/>
      <c r="F37" s="436"/>
      <c r="G37" s="432"/>
      <c r="I37" s="456" t="str">
        <f>'Dati part'!C21</f>
        <v>NOME E COGNOME</v>
      </c>
      <c r="J37" s="420"/>
      <c r="K37" s="116" t="s">
        <v>29</v>
      </c>
      <c r="L37" s="433"/>
      <c r="M37" s="432"/>
      <c r="N37" s="436"/>
      <c r="O37" s="432"/>
    </row>
    <row r="38" spans="1:15" ht="11.25" customHeight="1">
      <c r="A38" s="459"/>
      <c r="B38" s="420"/>
      <c r="C38" s="118" t="s">
        <v>10</v>
      </c>
      <c r="D38" s="412">
        <f>SUM('Dati B'!D45:AB45)</f>
        <v>0</v>
      </c>
      <c r="E38" s="413">
        <f>IF(D38=0,0,D38/(F34+F38))</f>
        <v>0</v>
      </c>
      <c r="F38" s="414">
        <f>SUM(D38:D41)</f>
        <v>0</v>
      </c>
      <c r="G38" s="413">
        <f>IF(F38=0,0,F38/(F34+F38))</f>
        <v>0</v>
      </c>
      <c r="I38" s="459"/>
      <c r="J38" s="420"/>
      <c r="K38" s="118" t="s">
        <v>10</v>
      </c>
      <c r="L38" s="412">
        <f>SUM('Dati B'!D64:AB64)</f>
        <v>0</v>
      </c>
      <c r="M38" s="413">
        <f>IF(L38=0,0,L38/(N34+N38))</f>
        <v>0</v>
      </c>
      <c r="N38" s="414">
        <f>SUM(L38:L41)</f>
        <v>0</v>
      </c>
      <c r="O38" s="413">
        <f>IF(N38=0,0,N38/(N34+N38))</f>
        <v>0</v>
      </c>
    </row>
    <row r="39" spans="1:15" ht="11.25" customHeight="1">
      <c r="A39" s="459"/>
      <c r="B39" s="420"/>
      <c r="C39" s="119" t="s">
        <v>11</v>
      </c>
      <c r="D39" s="412"/>
      <c r="E39" s="413"/>
      <c r="F39" s="414"/>
      <c r="G39" s="413"/>
      <c r="I39" s="459"/>
      <c r="J39" s="420"/>
      <c r="K39" s="119" t="s">
        <v>11</v>
      </c>
      <c r="L39" s="412"/>
      <c r="M39" s="413"/>
      <c r="N39" s="414"/>
      <c r="O39" s="413"/>
    </row>
    <row r="40" spans="1:15" ht="11.25" customHeight="1">
      <c r="A40" s="459"/>
      <c r="B40" s="420"/>
      <c r="C40" s="118" t="s">
        <v>30</v>
      </c>
      <c r="D40" s="425">
        <f>SUM('Dati B'!D46:AB46)</f>
        <v>0</v>
      </c>
      <c r="E40" s="413">
        <f>IF(D40=0,0,D40/(F34+F38))</f>
        <v>0</v>
      </c>
      <c r="F40" s="414"/>
      <c r="G40" s="413"/>
      <c r="I40" s="459"/>
      <c r="J40" s="420"/>
      <c r="K40" s="118" t="s">
        <v>30</v>
      </c>
      <c r="L40" s="425">
        <f>SUM('Dati B'!D65:AB65)</f>
        <v>0</v>
      </c>
      <c r="M40" s="413">
        <f>IF(L40=0,0,L40/(N34+N38))</f>
        <v>0</v>
      </c>
      <c r="N40" s="414"/>
      <c r="O40" s="413"/>
    </row>
    <row r="41" spans="1:15" ht="11.25" customHeight="1" thickBot="1">
      <c r="A41" s="459"/>
      <c r="B41" s="421"/>
      <c r="C41" s="120" t="s">
        <v>28</v>
      </c>
      <c r="D41" s="426"/>
      <c r="E41" s="416"/>
      <c r="F41" s="415"/>
      <c r="G41" s="416"/>
      <c r="I41" s="459"/>
      <c r="J41" s="421"/>
      <c r="K41" s="120" t="s">
        <v>28</v>
      </c>
      <c r="L41" s="426"/>
      <c r="M41" s="416"/>
      <c r="N41" s="415"/>
      <c r="O41" s="416"/>
    </row>
    <row r="42" spans="1:15" ht="11.25" customHeight="1">
      <c r="A42" s="459"/>
      <c r="B42" s="429" t="s">
        <v>4</v>
      </c>
      <c r="C42" s="121" t="s">
        <v>7</v>
      </c>
      <c r="D42" s="434">
        <f>SUM('Dati B'!D47:AB47)</f>
        <v>0</v>
      </c>
      <c r="E42" s="431">
        <f>IF(D42=0,0,D42/(F42+F46))</f>
        <v>0</v>
      </c>
      <c r="F42" s="435">
        <f>SUM(D42:D45)</f>
        <v>0</v>
      </c>
      <c r="G42" s="431">
        <f>IF(F42=0,0,F42/(F42+F46))</f>
        <v>0</v>
      </c>
      <c r="I42" s="459"/>
      <c r="J42" s="429" t="s">
        <v>4</v>
      </c>
      <c r="K42" s="121" t="s">
        <v>7</v>
      </c>
      <c r="L42" s="434">
        <f>SUM('Dati B'!D66:AB66)</f>
        <v>0</v>
      </c>
      <c r="M42" s="431">
        <f>IF(L42=0,0,L42/(N42+N46))</f>
        <v>0</v>
      </c>
      <c r="N42" s="435">
        <f>SUM(L42:L45)</f>
        <v>0</v>
      </c>
      <c r="O42" s="431">
        <f>IF(N42=0,0,N42/(N42+N46))</f>
        <v>0</v>
      </c>
    </row>
    <row r="43" spans="1:15" ht="11.25" customHeight="1">
      <c r="A43" s="459"/>
      <c r="B43" s="420"/>
      <c r="C43" s="122" t="s">
        <v>13</v>
      </c>
      <c r="D43" s="433"/>
      <c r="E43" s="432"/>
      <c r="F43" s="436"/>
      <c r="G43" s="432"/>
      <c r="I43" s="459"/>
      <c r="J43" s="420"/>
      <c r="K43" s="122" t="s">
        <v>13</v>
      </c>
      <c r="L43" s="433"/>
      <c r="M43" s="432"/>
      <c r="N43" s="436"/>
      <c r="O43" s="432"/>
    </row>
    <row r="44" spans="1:15" ht="11.25" customHeight="1">
      <c r="A44" s="459"/>
      <c r="B44" s="420"/>
      <c r="C44" s="123" t="s">
        <v>9</v>
      </c>
      <c r="D44" s="433">
        <f>SUM('Dati B'!D48:AB48)</f>
        <v>0</v>
      </c>
      <c r="E44" s="432">
        <f>IF(D44=0,0,D44/(F42+F46))</f>
        <v>0</v>
      </c>
      <c r="F44" s="436"/>
      <c r="G44" s="432"/>
      <c r="I44" s="459"/>
      <c r="J44" s="420"/>
      <c r="K44" s="123" t="s">
        <v>9</v>
      </c>
      <c r="L44" s="433">
        <f>SUM('Dati B'!D67:AB67)</f>
        <v>0</v>
      </c>
      <c r="M44" s="432">
        <f>IF(L44=0,0,L44/(N42+N46))</f>
        <v>0</v>
      </c>
      <c r="N44" s="436"/>
      <c r="O44" s="432"/>
    </row>
    <row r="45" spans="1:15" ht="11.25" customHeight="1">
      <c r="A45" s="459"/>
      <c r="B45" s="420"/>
      <c r="C45" s="122" t="s">
        <v>25</v>
      </c>
      <c r="D45" s="433"/>
      <c r="E45" s="432"/>
      <c r="F45" s="436"/>
      <c r="G45" s="432"/>
      <c r="I45" s="459"/>
      <c r="J45" s="420"/>
      <c r="K45" s="122" t="s">
        <v>25</v>
      </c>
      <c r="L45" s="433"/>
      <c r="M45" s="432"/>
      <c r="N45" s="436"/>
      <c r="O45" s="432"/>
    </row>
    <row r="46" spans="1:15" ht="11.25" customHeight="1">
      <c r="A46" s="459"/>
      <c r="B46" s="420"/>
      <c r="C46" s="118" t="s">
        <v>14</v>
      </c>
      <c r="D46" s="412">
        <f>SUM('Dati B'!D49:AB49)</f>
        <v>0</v>
      </c>
      <c r="E46" s="413">
        <f>IF(D46=0,0,D46/(F42+F46))</f>
        <v>0</v>
      </c>
      <c r="F46" s="414">
        <f>SUM(D46:D49)</f>
        <v>0</v>
      </c>
      <c r="G46" s="413">
        <f>IF(F46=0,0,F46/(F42+F46))</f>
        <v>0</v>
      </c>
      <c r="I46" s="459"/>
      <c r="J46" s="420"/>
      <c r="K46" s="118" t="s">
        <v>14</v>
      </c>
      <c r="L46" s="412">
        <f>SUM('Dati B'!D68:AB68)</f>
        <v>0</v>
      </c>
      <c r="M46" s="413">
        <f>IF(L46=0,0,L46/(N42+N46))</f>
        <v>0</v>
      </c>
      <c r="N46" s="414">
        <f>SUM(L46:L49)</f>
        <v>0</v>
      </c>
      <c r="O46" s="413">
        <f>IF(N46=0,0,N46/(N42+N46))</f>
        <v>0</v>
      </c>
    </row>
    <row r="47" spans="1:15" ht="11.25" customHeight="1">
      <c r="A47" s="459"/>
      <c r="B47" s="420"/>
      <c r="C47" s="119" t="s">
        <v>26</v>
      </c>
      <c r="D47" s="412"/>
      <c r="E47" s="413"/>
      <c r="F47" s="414"/>
      <c r="G47" s="413"/>
      <c r="I47" s="459"/>
      <c r="J47" s="420"/>
      <c r="K47" s="119" t="s">
        <v>26</v>
      </c>
      <c r="L47" s="412"/>
      <c r="M47" s="413"/>
      <c r="N47" s="414"/>
      <c r="O47" s="413"/>
    </row>
    <row r="48" spans="1:15" ht="11.25" customHeight="1">
      <c r="A48" s="459"/>
      <c r="B48" s="420"/>
      <c r="C48" s="118" t="s">
        <v>15</v>
      </c>
      <c r="D48" s="417">
        <f>SUM('Dati B'!D50:AB50)</f>
        <v>0</v>
      </c>
      <c r="E48" s="413">
        <f>IF(D48=0,0,D48/(F42+F46))</f>
        <v>0</v>
      </c>
      <c r="F48" s="414"/>
      <c r="G48" s="413"/>
      <c r="I48" s="459"/>
      <c r="J48" s="420"/>
      <c r="K48" s="118" t="s">
        <v>15</v>
      </c>
      <c r="L48" s="417">
        <f>SUM('Dati B'!D69:AB69)</f>
        <v>0</v>
      </c>
      <c r="M48" s="413">
        <f>IF(L48=0,0,L48/(N42+N46))</f>
        <v>0</v>
      </c>
      <c r="N48" s="414"/>
      <c r="O48" s="413"/>
    </row>
    <row r="49" spans="1:15" ht="11.25" customHeight="1" thickBot="1">
      <c r="A49" s="459"/>
      <c r="B49" s="421"/>
      <c r="C49" s="120" t="s">
        <v>27</v>
      </c>
      <c r="D49" s="418"/>
      <c r="E49" s="416"/>
      <c r="F49" s="415"/>
      <c r="G49" s="416"/>
      <c r="I49" s="459"/>
      <c r="J49" s="421"/>
      <c r="K49" s="120" t="s">
        <v>27</v>
      </c>
      <c r="L49" s="418"/>
      <c r="M49" s="416"/>
      <c r="N49" s="415"/>
      <c r="O49" s="416"/>
    </row>
    <row r="50" spans="1:15" ht="11.25" customHeight="1">
      <c r="A50" s="459"/>
      <c r="B50" s="429" t="s">
        <v>5</v>
      </c>
      <c r="C50" s="121" t="s">
        <v>16</v>
      </c>
      <c r="D50" s="430">
        <f>SUM('Dati B'!D51:AB51)</f>
        <v>0</v>
      </c>
      <c r="E50" s="428">
        <f>IF(D50=0,0,D50/(F50+F54))</f>
        <v>0</v>
      </c>
      <c r="F50" s="427">
        <f>SUM(D50:D53)</f>
        <v>0</v>
      </c>
      <c r="G50" s="428">
        <f>IF(F50=0,0,F50/(F50+F54))</f>
        <v>0</v>
      </c>
      <c r="I50" s="459"/>
      <c r="J50" s="429" t="s">
        <v>5</v>
      </c>
      <c r="K50" s="121" t="s">
        <v>16</v>
      </c>
      <c r="L50" s="430">
        <f>SUM('Dati B'!D70:AB70)</f>
        <v>0</v>
      </c>
      <c r="M50" s="428">
        <f>IF(L50=0,0,L50/(N50+N54))</f>
        <v>0</v>
      </c>
      <c r="N50" s="427">
        <f>SUM(L50:L53)</f>
        <v>0</v>
      </c>
      <c r="O50" s="428">
        <f>IF(N50=0,0,N50/(N50+N54))</f>
        <v>0</v>
      </c>
    </row>
    <row r="51" spans="1:15" ht="11.25" customHeight="1">
      <c r="A51" s="459"/>
      <c r="B51" s="420"/>
      <c r="C51" s="122" t="s">
        <v>8</v>
      </c>
      <c r="D51" s="411"/>
      <c r="E51" s="410"/>
      <c r="F51" s="424"/>
      <c r="G51" s="410"/>
      <c r="I51" s="459"/>
      <c r="J51" s="420"/>
      <c r="K51" s="122" t="s">
        <v>8</v>
      </c>
      <c r="L51" s="411"/>
      <c r="M51" s="410"/>
      <c r="N51" s="424"/>
      <c r="O51" s="410"/>
    </row>
    <row r="52" spans="1:15" ht="11.25" customHeight="1">
      <c r="A52" s="459"/>
      <c r="B52" s="420"/>
      <c r="C52" s="123" t="s">
        <v>9</v>
      </c>
      <c r="D52" s="411">
        <f>SUM('Dati B'!D52:AB52)</f>
        <v>0</v>
      </c>
      <c r="E52" s="410">
        <f>IF(D52=0,0,D52/(F50+F54))</f>
        <v>0</v>
      </c>
      <c r="F52" s="424"/>
      <c r="G52" s="410"/>
      <c r="I52" s="459"/>
      <c r="J52" s="420"/>
      <c r="K52" s="123" t="s">
        <v>9</v>
      </c>
      <c r="L52" s="411">
        <f>SUM('Dati B'!D71:AB71)</f>
        <v>0</v>
      </c>
      <c r="M52" s="410">
        <f>IF(L52=0,0,L52/(N50+N54))</f>
        <v>0</v>
      </c>
      <c r="N52" s="424"/>
      <c r="O52" s="410"/>
    </row>
    <row r="53" spans="1:15" ht="11.25" customHeight="1">
      <c r="A53" s="459"/>
      <c r="B53" s="420"/>
      <c r="C53" s="122" t="s">
        <v>17</v>
      </c>
      <c r="D53" s="411"/>
      <c r="E53" s="410"/>
      <c r="F53" s="424"/>
      <c r="G53" s="410"/>
      <c r="I53" s="459"/>
      <c r="J53" s="420"/>
      <c r="K53" s="122" t="s">
        <v>17</v>
      </c>
      <c r="L53" s="411"/>
      <c r="M53" s="410"/>
      <c r="N53" s="424"/>
      <c r="O53" s="410"/>
    </row>
    <row r="54" spans="1:15" ht="11.25" customHeight="1">
      <c r="A54" s="459"/>
      <c r="B54" s="420"/>
      <c r="C54" s="118" t="s">
        <v>18</v>
      </c>
      <c r="D54" s="412">
        <f>SUM('Dati B'!D53:AB53)</f>
        <v>0</v>
      </c>
      <c r="E54" s="413">
        <f>IF(D54=0,0,D54/(F50+F54))</f>
        <v>0</v>
      </c>
      <c r="F54" s="414">
        <f>SUM(D54:D57)</f>
        <v>0</v>
      </c>
      <c r="G54" s="413">
        <f>IF(F54=0,0,F54/(F50+F54))</f>
        <v>0</v>
      </c>
      <c r="I54" s="459"/>
      <c r="J54" s="420"/>
      <c r="K54" s="118" t="s">
        <v>18</v>
      </c>
      <c r="L54" s="412">
        <f>SUM('Dati B'!D72:AB72)</f>
        <v>0</v>
      </c>
      <c r="M54" s="413">
        <f>IF(L54=0,0,L54/(N50+N54))</f>
        <v>0</v>
      </c>
      <c r="N54" s="414">
        <f>SUM(L54:L57)</f>
        <v>0</v>
      </c>
      <c r="O54" s="413">
        <f>IF(N54=0,0,N54/(N50+N54))</f>
        <v>0</v>
      </c>
    </row>
    <row r="55" spans="1:15" ht="11.25" customHeight="1">
      <c r="A55" s="459"/>
      <c r="B55" s="420"/>
      <c r="C55" s="119" t="s">
        <v>19</v>
      </c>
      <c r="D55" s="412"/>
      <c r="E55" s="413"/>
      <c r="F55" s="414"/>
      <c r="G55" s="413"/>
      <c r="I55" s="459"/>
      <c r="J55" s="420"/>
      <c r="K55" s="119" t="s">
        <v>19</v>
      </c>
      <c r="L55" s="412"/>
      <c r="M55" s="413"/>
      <c r="N55" s="414"/>
      <c r="O55" s="413"/>
    </row>
    <row r="56" spans="1:15" ht="11.25" customHeight="1">
      <c r="A56" s="459"/>
      <c r="B56" s="420"/>
      <c r="C56" s="118" t="s">
        <v>12</v>
      </c>
      <c r="D56" s="425">
        <f>SUM('Dati B'!D54:AB54)</f>
        <v>0</v>
      </c>
      <c r="E56" s="413">
        <f>IF(D56=0,0,D56/(F50+F54))</f>
        <v>0</v>
      </c>
      <c r="F56" s="414"/>
      <c r="G56" s="413"/>
      <c r="I56" s="459"/>
      <c r="J56" s="420"/>
      <c r="K56" s="118" t="s">
        <v>12</v>
      </c>
      <c r="L56" s="425">
        <f>SUM('Dati B'!D73:AB73)</f>
        <v>0</v>
      </c>
      <c r="M56" s="413">
        <f>IF(L56=0,0,L56/(N50+N54))</f>
        <v>0</v>
      </c>
      <c r="N56" s="414"/>
      <c r="O56" s="413"/>
    </row>
    <row r="57" spans="1:15" ht="11.25" customHeight="1" thickBot="1">
      <c r="A57" s="459"/>
      <c r="B57" s="421"/>
      <c r="C57" s="120" t="s">
        <v>28</v>
      </c>
      <c r="D57" s="426"/>
      <c r="E57" s="416"/>
      <c r="F57" s="415"/>
      <c r="G57" s="416"/>
      <c r="I57" s="459"/>
      <c r="J57" s="421"/>
      <c r="K57" s="120" t="s">
        <v>28</v>
      </c>
      <c r="L57" s="426"/>
      <c r="M57" s="416"/>
      <c r="N57" s="415"/>
      <c r="O57" s="416"/>
    </row>
    <row r="58" spans="1:15" ht="11.25" customHeight="1">
      <c r="A58" s="459"/>
      <c r="B58" s="419" t="s">
        <v>22</v>
      </c>
      <c r="C58" s="121" t="s">
        <v>7</v>
      </c>
      <c r="D58" s="422">
        <f>SUM('Dati B'!D55:AB55)</f>
        <v>0</v>
      </c>
      <c r="E58" s="409">
        <f>IF(D58=0,0,D58/(F58+F62))</f>
        <v>0</v>
      </c>
      <c r="F58" s="423">
        <f>SUM(D58:D61)</f>
        <v>0</v>
      </c>
      <c r="G58" s="409">
        <f>IF(F58=0,0,F58/(F58+F62))</f>
        <v>0</v>
      </c>
      <c r="I58" s="459"/>
      <c r="J58" s="419" t="s">
        <v>22</v>
      </c>
      <c r="K58" s="121" t="s">
        <v>7</v>
      </c>
      <c r="L58" s="422">
        <f>SUM('Dati B'!D74:AB74)</f>
        <v>0</v>
      </c>
      <c r="M58" s="409">
        <f>IF(L58=0,0,L58/(N58+N62))</f>
        <v>0</v>
      </c>
      <c r="N58" s="423">
        <f>SUM(L58:L61)</f>
        <v>0</v>
      </c>
      <c r="O58" s="409">
        <f>IF(N58=0,0,N58/(N58+N62))</f>
        <v>0</v>
      </c>
    </row>
    <row r="59" spans="1:15" ht="11.25" customHeight="1">
      <c r="A59" s="459"/>
      <c r="B59" s="420"/>
      <c r="C59" s="122" t="s">
        <v>13</v>
      </c>
      <c r="D59" s="411"/>
      <c r="E59" s="410"/>
      <c r="F59" s="424"/>
      <c r="G59" s="410"/>
      <c r="I59" s="459"/>
      <c r="J59" s="420"/>
      <c r="K59" s="122" t="s">
        <v>13</v>
      </c>
      <c r="L59" s="411"/>
      <c r="M59" s="410"/>
      <c r="N59" s="424"/>
      <c r="O59" s="410"/>
    </row>
    <row r="60" spans="1:15" ht="11.25" customHeight="1">
      <c r="A60" s="459"/>
      <c r="B60" s="420"/>
      <c r="C60" s="123" t="s">
        <v>9</v>
      </c>
      <c r="D60" s="411">
        <f>SUM('Dati B'!D56:AB56)</f>
        <v>0</v>
      </c>
      <c r="E60" s="410">
        <f>IF(D60=0,0,D60/(F58+F62))</f>
        <v>0</v>
      </c>
      <c r="F60" s="424"/>
      <c r="G60" s="410"/>
      <c r="I60" s="459"/>
      <c r="J60" s="420"/>
      <c r="K60" s="123" t="s">
        <v>9</v>
      </c>
      <c r="L60" s="411">
        <f>SUM('Dati B'!D75:AB75)</f>
        <v>0</v>
      </c>
      <c r="M60" s="410">
        <f>IF(L60=0,0,L60/(N58+N62))</f>
        <v>0</v>
      </c>
      <c r="N60" s="424"/>
      <c r="O60" s="410"/>
    </row>
    <row r="61" spans="1:15" ht="11.25" customHeight="1">
      <c r="A61" s="459"/>
      <c r="B61" s="420"/>
      <c r="C61" s="122" t="s">
        <v>25</v>
      </c>
      <c r="D61" s="411"/>
      <c r="E61" s="410"/>
      <c r="F61" s="424"/>
      <c r="G61" s="410"/>
      <c r="I61" s="459"/>
      <c r="J61" s="420"/>
      <c r="K61" s="122" t="s">
        <v>25</v>
      </c>
      <c r="L61" s="411"/>
      <c r="M61" s="410"/>
      <c r="N61" s="424"/>
      <c r="O61" s="410"/>
    </row>
    <row r="62" spans="1:15" ht="11.25" customHeight="1" thickBot="1">
      <c r="A62" s="460"/>
      <c r="B62" s="420"/>
      <c r="C62" s="118" t="s">
        <v>10</v>
      </c>
      <c r="D62" s="412">
        <f>SUM('Dati B'!D57:AB57)</f>
        <v>0</v>
      </c>
      <c r="E62" s="413">
        <f>IF(D62=0,0,D62/(F58+F62))</f>
        <v>0</v>
      </c>
      <c r="F62" s="414">
        <f>SUM(D62:D65)</f>
        <v>0</v>
      </c>
      <c r="G62" s="413">
        <f>IF(F62=0,0,F62/(F58+F62))</f>
        <v>0</v>
      </c>
      <c r="I62" s="460"/>
      <c r="J62" s="420"/>
      <c r="K62" s="118" t="s">
        <v>10</v>
      </c>
      <c r="L62" s="412">
        <f>SUM('Dati B'!D76:AB76)</f>
        <v>0</v>
      </c>
      <c r="M62" s="413">
        <f>IF(L62=0,0,L62/(N58+N62))</f>
        <v>0</v>
      </c>
      <c r="N62" s="414">
        <f>SUM(L62:L65)</f>
        <v>0</v>
      </c>
      <c r="O62" s="413">
        <f>IF(N62=0,0,N62/(N58+N62))</f>
        <v>0</v>
      </c>
    </row>
    <row r="63" spans="1:15" ht="11.25" customHeight="1">
      <c r="A63" s="453" t="str">
        <f>'Dati part'!J20</f>
        <v>-</v>
      </c>
      <c r="B63" s="420"/>
      <c r="C63" s="119" t="s">
        <v>26</v>
      </c>
      <c r="D63" s="412"/>
      <c r="E63" s="413"/>
      <c r="F63" s="414"/>
      <c r="G63" s="413"/>
      <c r="I63" s="453" t="str">
        <f>'Dati part'!J21</f>
        <v>-</v>
      </c>
      <c r="J63" s="420"/>
      <c r="K63" s="119" t="s">
        <v>26</v>
      </c>
      <c r="L63" s="412"/>
      <c r="M63" s="413"/>
      <c r="N63" s="414"/>
      <c r="O63" s="413"/>
    </row>
    <row r="64" spans="1:15" ht="11.25" customHeight="1">
      <c r="A64" s="454"/>
      <c r="B64" s="420"/>
      <c r="C64" s="118" t="s">
        <v>15</v>
      </c>
      <c r="D64" s="417">
        <f>SUM('Dati B'!D58:AB58)</f>
        <v>0</v>
      </c>
      <c r="E64" s="413">
        <f>IF(D64=0,0,D64/(F58+F62))</f>
        <v>0</v>
      </c>
      <c r="F64" s="414"/>
      <c r="G64" s="413"/>
      <c r="I64" s="454"/>
      <c r="J64" s="420"/>
      <c r="K64" s="118" t="s">
        <v>15</v>
      </c>
      <c r="L64" s="417">
        <f>SUM('Dati B'!D77:AB77)</f>
        <v>0</v>
      </c>
      <c r="M64" s="413">
        <f>IF(L64=0,0,L64/(N58+N62))</f>
        <v>0</v>
      </c>
      <c r="N64" s="414"/>
      <c r="O64" s="413"/>
    </row>
    <row r="65" spans="1:15" ht="11.25" customHeight="1" thickBot="1">
      <c r="A65" s="455"/>
      <c r="B65" s="421"/>
      <c r="C65" s="120" t="s">
        <v>27</v>
      </c>
      <c r="D65" s="418"/>
      <c r="E65" s="416"/>
      <c r="F65" s="415"/>
      <c r="G65" s="416"/>
      <c r="I65" s="455"/>
      <c r="J65" s="421"/>
      <c r="K65" s="120" t="s">
        <v>27</v>
      </c>
      <c r="L65" s="418"/>
      <c r="M65" s="416"/>
      <c r="N65" s="415"/>
      <c r="O65" s="416"/>
    </row>
  </sheetData>
  <sheetProtection password="F4DA" sheet="1" objects="1" scenarios="1"/>
  <mergeCells count="220">
    <mergeCell ref="A30:A32"/>
    <mergeCell ref="I30:I32"/>
    <mergeCell ref="I34:I36"/>
    <mergeCell ref="D60:D61"/>
    <mergeCell ref="E60:E61"/>
    <mergeCell ref="B58:B65"/>
    <mergeCell ref="E62:E63"/>
    <mergeCell ref="F62:F65"/>
    <mergeCell ref="G54:G57"/>
    <mergeCell ref="D56:D57"/>
    <mergeCell ref="A63:A65"/>
    <mergeCell ref="O58:O61"/>
    <mergeCell ref="L60:L61"/>
    <mergeCell ref="M60:M61"/>
    <mergeCell ref="L62:L63"/>
    <mergeCell ref="M62:M63"/>
    <mergeCell ref="N62:N65"/>
    <mergeCell ref="O62:O65"/>
    <mergeCell ref="L64:L65"/>
    <mergeCell ref="A37:A62"/>
    <mergeCell ref="M64:M65"/>
    <mergeCell ref="J58:J65"/>
    <mergeCell ref="L58:L59"/>
    <mergeCell ref="M58:M59"/>
    <mergeCell ref="N58:N61"/>
    <mergeCell ref="O50:O53"/>
    <mergeCell ref="L52:L53"/>
    <mergeCell ref="M52:M53"/>
    <mergeCell ref="L54:L55"/>
    <mergeCell ref="M54:M55"/>
    <mergeCell ref="N54:N57"/>
    <mergeCell ref="O54:O57"/>
    <mergeCell ref="L56:L57"/>
    <mergeCell ref="M56:M57"/>
    <mergeCell ref="N46:N49"/>
    <mergeCell ref="O46:O49"/>
    <mergeCell ref="J50:J57"/>
    <mergeCell ref="L50:L51"/>
    <mergeCell ref="M50:M51"/>
    <mergeCell ref="N50:N53"/>
    <mergeCell ref="N42:N45"/>
    <mergeCell ref="O42:O45"/>
    <mergeCell ref="N38:N41"/>
    <mergeCell ref="O38:O41"/>
    <mergeCell ref="N34:N37"/>
    <mergeCell ref="O34:O37"/>
    <mergeCell ref="L36:L37"/>
    <mergeCell ref="M36:M37"/>
    <mergeCell ref="J34:J41"/>
    <mergeCell ref="L34:L35"/>
    <mergeCell ref="M34:M35"/>
    <mergeCell ref="L38:L39"/>
    <mergeCell ref="M38:M39"/>
    <mergeCell ref="L40:L41"/>
    <mergeCell ref="M40:M41"/>
    <mergeCell ref="L42:L43"/>
    <mergeCell ref="M42:M43"/>
    <mergeCell ref="G58:G61"/>
    <mergeCell ref="G50:G53"/>
    <mergeCell ref="L44:L45"/>
    <mergeCell ref="M44:M45"/>
    <mergeCell ref="L46:L47"/>
    <mergeCell ref="M46:M47"/>
    <mergeCell ref="L48:L49"/>
    <mergeCell ref="M48:M49"/>
    <mergeCell ref="G62:G65"/>
    <mergeCell ref="D64:D65"/>
    <mergeCell ref="E64:E65"/>
    <mergeCell ref="J42:J49"/>
    <mergeCell ref="I63:I65"/>
    <mergeCell ref="I37:I62"/>
    <mergeCell ref="D62:D63"/>
    <mergeCell ref="D58:D59"/>
    <mergeCell ref="E58:E59"/>
    <mergeCell ref="F58:F61"/>
    <mergeCell ref="B50:B57"/>
    <mergeCell ref="D50:D51"/>
    <mergeCell ref="E50:E51"/>
    <mergeCell ref="F50:F53"/>
    <mergeCell ref="F54:F57"/>
    <mergeCell ref="E56:E57"/>
    <mergeCell ref="D52:D53"/>
    <mergeCell ref="E52:E53"/>
    <mergeCell ref="D54:D55"/>
    <mergeCell ref="E54:E55"/>
    <mergeCell ref="D48:D49"/>
    <mergeCell ref="E48:E49"/>
    <mergeCell ref="F46:F49"/>
    <mergeCell ref="G46:G49"/>
    <mergeCell ref="D44:D45"/>
    <mergeCell ref="E44:E45"/>
    <mergeCell ref="D46:D47"/>
    <mergeCell ref="E46:E47"/>
    <mergeCell ref="F42:F45"/>
    <mergeCell ref="G42:G45"/>
    <mergeCell ref="F38:F41"/>
    <mergeCell ref="G38:G41"/>
    <mergeCell ref="F34:F37"/>
    <mergeCell ref="G34:G37"/>
    <mergeCell ref="D36:D37"/>
    <mergeCell ref="E36:E37"/>
    <mergeCell ref="A34:A36"/>
    <mergeCell ref="B34:B41"/>
    <mergeCell ref="D34:D35"/>
    <mergeCell ref="E34:E35"/>
    <mergeCell ref="D38:D39"/>
    <mergeCell ref="E38:E39"/>
    <mergeCell ref="D40:D41"/>
    <mergeCell ref="E40:E41"/>
    <mergeCell ref="B42:B49"/>
    <mergeCell ref="D42:D43"/>
    <mergeCell ref="E42:E43"/>
    <mergeCell ref="O25:O28"/>
    <mergeCell ref="L27:L28"/>
    <mergeCell ref="M27:M28"/>
    <mergeCell ref="L29:L30"/>
    <mergeCell ref="M29:M30"/>
    <mergeCell ref="N29:N32"/>
    <mergeCell ref="O29:O32"/>
    <mergeCell ref="L31:L32"/>
    <mergeCell ref="M31:M32"/>
    <mergeCell ref="J25:J32"/>
    <mergeCell ref="L25:L26"/>
    <mergeCell ref="M25:M26"/>
    <mergeCell ref="N25:N28"/>
    <mergeCell ref="O17:O20"/>
    <mergeCell ref="L19:L20"/>
    <mergeCell ref="M19:M20"/>
    <mergeCell ref="L21:L22"/>
    <mergeCell ref="M21:M22"/>
    <mergeCell ref="N21:N24"/>
    <mergeCell ref="O21:O24"/>
    <mergeCell ref="L23:L24"/>
    <mergeCell ref="M23:M24"/>
    <mergeCell ref="N13:N16"/>
    <mergeCell ref="O13:O16"/>
    <mergeCell ref="J17:J24"/>
    <mergeCell ref="L17:L18"/>
    <mergeCell ref="M17:M18"/>
    <mergeCell ref="N17:N20"/>
    <mergeCell ref="N9:N12"/>
    <mergeCell ref="O9:O12"/>
    <mergeCell ref="N5:N8"/>
    <mergeCell ref="O5:O8"/>
    <mergeCell ref="N1:N4"/>
    <mergeCell ref="O1:O4"/>
    <mergeCell ref="L3:L4"/>
    <mergeCell ref="M3:M4"/>
    <mergeCell ref="I1:I3"/>
    <mergeCell ref="J1:J8"/>
    <mergeCell ref="L1:L2"/>
    <mergeCell ref="M1:M2"/>
    <mergeCell ref="L5:L6"/>
    <mergeCell ref="M5:M6"/>
    <mergeCell ref="L7:L8"/>
    <mergeCell ref="M7:M8"/>
    <mergeCell ref="I4:I29"/>
    <mergeCell ref="J9:J16"/>
    <mergeCell ref="L9:L10"/>
    <mergeCell ref="M9:M10"/>
    <mergeCell ref="G17:G20"/>
    <mergeCell ref="L11:L12"/>
    <mergeCell ref="M11:M12"/>
    <mergeCell ref="L13:L14"/>
    <mergeCell ref="M13:M14"/>
    <mergeCell ref="L15:L16"/>
    <mergeCell ref="M15:M16"/>
    <mergeCell ref="G21:G24"/>
    <mergeCell ref="G25:G28"/>
    <mergeCell ref="G29:G32"/>
    <mergeCell ref="G1:G4"/>
    <mergeCell ref="G5:G8"/>
    <mergeCell ref="G9:G12"/>
    <mergeCell ref="G13:G16"/>
    <mergeCell ref="E31:E32"/>
    <mergeCell ref="F1:F4"/>
    <mergeCell ref="F5:F8"/>
    <mergeCell ref="F9:F12"/>
    <mergeCell ref="F13:F16"/>
    <mergeCell ref="F17:F20"/>
    <mergeCell ref="F21:F24"/>
    <mergeCell ref="F25:F28"/>
    <mergeCell ref="F29:F32"/>
    <mergeCell ref="E23:E24"/>
    <mergeCell ref="E25:E26"/>
    <mergeCell ref="E27:E28"/>
    <mergeCell ref="E29:E30"/>
    <mergeCell ref="E15:E16"/>
    <mergeCell ref="E17:E18"/>
    <mergeCell ref="E19:E20"/>
    <mergeCell ref="E21:E22"/>
    <mergeCell ref="D27:D28"/>
    <mergeCell ref="D29:D30"/>
    <mergeCell ref="D31:D32"/>
    <mergeCell ref="E1:E2"/>
    <mergeCell ref="E3:E4"/>
    <mergeCell ref="E5:E6"/>
    <mergeCell ref="E7:E8"/>
    <mergeCell ref="E9:E10"/>
    <mergeCell ref="E11:E12"/>
    <mergeCell ref="E13:E14"/>
    <mergeCell ref="D19:D20"/>
    <mergeCell ref="D21:D22"/>
    <mergeCell ref="D23:D24"/>
    <mergeCell ref="D25:D26"/>
    <mergeCell ref="A1:A3"/>
    <mergeCell ref="D1:D2"/>
    <mergeCell ref="D3:D4"/>
    <mergeCell ref="D5:D6"/>
    <mergeCell ref="A4:A29"/>
    <mergeCell ref="B25:B32"/>
    <mergeCell ref="D15:D16"/>
    <mergeCell ref="B1:B8"/>
    <mergeCell ref="B9:B16"/>
    <mergeCell ref="B17:B24"/>
    <mergeCell ref="D17:D18"/>
    <mergeCell ref="D7:D8"/>
    <mergeCell ref="D9:D10"/>
    <mergeCell ref="D11:D12"/>
    <mergeCell ref="D13:D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9">
    <tabColor indexed="14"/>
  </sheetPr>
  <dimension ref="A1:O65"/>
  <sheetViews>
    <sheetView workbookViewId="0" topLeftCell="A1">
      <selection activeCell="D13" sqref="D13:D14"/>
    </sheetView>
  </sheetViews>
  <sheetFormatPr defaultColWidth="9.140625" defaultRowHeight="11.25" customHeight="1"/>
  <cols>
    <col min="1" max="1" width="5.8515625" style="63" customWidth="1"/>
    <col min="2" max="2" width="3.00390625" style="63" bestFit="1" customWidth="1"/>
    <col min="3" max="3" width="16.7109375" style="76" bestFit="1" customWidth="1"/>
    <col min="4" max="4" width="4.28125" style="63" customWidth="1"/>
    <col min="5" max="5" width="5.8515625" style="63" bestFit="1" customWidth="1"/>
    <col min="6" max="6" width="4.28125" style="63" customWidth="1"/>
    <col min="7" max="7" width="5.8515625" style="63" bestFit="1" customWidth="1"/>
    <col min="8" max="8" width="2.140625" style="63" customWidth="1"/>
    <col min="9" max="9" width="5.8515625" style="63" customWidth="1"/>
    <col min="10" max="10" width="3.00390625" style="63" bestFit="1" customWidth="1"/>
    <col min="11" max="11" width="16.7109375" style="63" bestFit="1" customWidth="1"/>
    <col min="12" max="12" width="4.28125" style="63" customWidth="1"/>
    <col min="13" max="13" width="5.8515625" style="63" customWidth="1"/>
    <col min="14" max="14" width="4.28125" style="63" customWidth="1"/>
    <col min="15" max="15" width="5.8515625" style="63" customWidth="1"/>
    <col min="16" max="16384" width="9.140625" style="63" customWidth="1"/>
  </cols>
  <sheetData>
    <row r="1" spans="1:15" ht="11.25" customHeight="1">
      <c r="A1" s="437">
        <f>'Dati part'!B22</f>
        <v>5</v>
      </c>
      <c r="B1" s="429" t="s">
        <v>3</v>
      </c>
      <c r="C1" s="115" t="s">
        <v>7</v>
      </c>
      <c r="D1" s="434">
        <f>SUM('Dati B'!D81:AB81)</f>
        <v>0</v>
      </c>
      <c r="E1" s="431">
        <f>IF(D1=0,0,D1/(F1+F5))</f>
        <v>0</v>
      </c>
      <c r="F1" s="435">
        <f>SUM(D1:D4)</f>
        <v>0</v>
      </c>
      <c r="G1" s="431">
        <f>IF(F1=0,0,F1/(F1+F5))</f>
        <v>0</v>
      </c>
      <c r="I1" s="437">
        <f>'Dati part'!B23</f>
        <v>6</v>
      </c>
      <c r="J1" s="429" t="s">
        <v>3</v>
      </c>
      <c r="K1" s="115" t="s">
        <v>7</v>
      </c>
      <c r="L1" s="434">
        <f>SUM('Dati B'!D100:AB100)</f>
        <v>0</v>
      </c>
      <c r="M1" s="431">
        <f>IF(L1=0,0,L1/(N1+N5))</f>
        <v>0</v>
      </c>
      <c r="N1" s="435">
        <f>SUM(L1:L4)</f>
        <v>0</v>
      </c>
      <c r="O1" s="431">
        <f>IF(N1=0,0,N1/(N1+N5))</f>
        <v>0</v>
      </c>
    </row>
    <row r="2" spans="1:15" ht="11.25" customHeight="1">
      <c r="A2" s="438"/>
      <c r="B2" s="420"/>
      <c r="C2" s="116" t="s">
        <v>8</v>
      </c>
      <c r="D2" s="433"/>
      <c r="E2" s="432"/>
      <c r="F2" s="436"/>
      <c r="G2" s="432"/>
      <c r="I2" s="438"/>
      <c r="J2" s="420"/>
      <c r="K2" s="116" t="s">
        <v>8</v>
      </c>
      <c r="L2" s="433"/>
      <c r="M2" s="432"/>
      <c r="N2" s="436"/>
      <c r="O2" s="432"/>
    </row>
    <row r="3" spans="1:15" ht="11.25" customHeight="1" thickBot="1">
      <c r="A3" s="439"/>
      <c r="B3" s="420"/>
      <c r="C3" s="117" t="s">
        <v>9</v>
      </c>
      <c r="D3" s="433">
        <f>SUM('Dati B'!D82:AB82)</f>
        <v>0</v>
      </c>
      <c r="E3" s="432">
        <f>IF(D3=0,0,D3/(F1+F5))</f>
        <v>0</v>
      </c>
      <c r="F3" s="436"/>
      <c r="G3" s="432"/>
      <c r="I3" s="439"/>
      <c r="J3" s="420"/>
      <c r="K3" s="117" t="s">
        <v>9</v>
      </c>
      <c r="L3" s="433">
        <f>SUM('Dati B'!D101:AB101)</f>
        <v>0</v>
      </c>
      <c r="M3" s="432">
        <f>IF(L3=0,0,L3/(N1+N5))</f>
        <v>0</v>
      </c>
      <c r="N3" s="436"/>
      <c r="O3" s="432"/>
    </row>
    <row r="4" spans="1:15" ht="11.25" customHeight="1">
      <c r="A4" s="456" t="str">
        <f>'Dati part'!C22</f>
        <v>NOME E COGNOME</v>
      </c>
      <c r="B4" s="420"/>
      <c r="C4" s="116" t="s">
        <v>29</v>
      </c>
      <c r="D4" s="433"/>
      <c r="E4" s="432"/>
      <c r="F4" s="436"/>
      <c r="G4" s="432"/>
      <c r="I4" s="456" t="str">
        <f>'Dati part'!C23</f>
        <v>NOME E COGNOME</v>
      </c>
      <c r="J4" s="420"/>
      <c r="K4" s="116" t="s">
        <v>29</v>
      </c>
      <c r="L4" s="433"/>
      <c r="M4" s="432"/>
      <c r="N4" s="436"/>
      <c r="O4" s="432"/>
    </row>
    <row r="5" spans="1:15" ht="11.25" customHeight="1">
      <c r="A5" s="457"/>
      <c r="B5" s="420"/>
      <c r="C5" s="118" t="s">
        <v>10</v>
      </c>
      <c r="D5" s="412">
        <f>SUM('Dati B'!D83:AB83)</f>
        <v>0</v>
      </c>
      <c r="E5" s="413">
        <f>IF(D5=0,0,D5/(F1+F5))</f>
        <v>0</v>
      </c>
      <c r="F5" s="414">
        <f>SUM(D5:D8)</f>
        <v>0</v>
      </c>
      <c r="G5" s="413">
        <f>IF(F5=0,0,F5/(F1+F5))</f>
        <v>0</v>
      </c>
      <c r="I5" s="459"/>
      <c r="J5" s="420"/>
      <c r="K5" s="118" t="s">
        <v>10</v>
      </c>
      <c r="L5" s="412">
        <f>SUM('Dati B'!D102:AB102)</f>
        <v>0</v>
      </c>
      <c r="M5" s="413">
        <f>IF(L5=0,0,L5/(N1+N5))</f>
        <v>0</v>
      </c>
      <c r="N5" s="414">
        <f>SUM(L5:L8)</f>
        <v>0</v>
      </c>
      <c r="O5" s="413">
        <f>IF(N5=0,0,N5/(N1+N5))</f>
        <v>0</v>
      </c>
    </row>
    <row r="6" spans="1:15" ht="11.25" customHeight="1">
      <c r="A6" s="457"/>
      <c r="B6" s="420"/>
      <c r="C6" s="119" t="s">
        <v>11</v>
      </c>
      <c r="D6" s="412"/>
      <c r="E6" s="413"/>
      <c r="F6" s="414"/>
      <c r="G6" s="413"/>
      <c r="I6" s="459"/>
      <c r="J6" s="420"/>
      <c r="K6" s="119" t="s">
        <v>11</v>
      </c>
      <c r="L6" s="412"/>
      <c r="M6" s="413"/>
      <c r="N6" s="414"/>
      <c r="O6" s="413"/>
    </row>
    <row r="7" spans="1:15" ht="11.25" customHeight="1">
      <c r="A7" s="457"/>
      <c r="B7" s="420"/>
      <c r="C7" s="118" t="s">
        <v>30</v>
      </c>
      <c r="D7" s="425">
        <f>SUM('Dati B'!D84:AB84)</f>
        <v>0</v>
      </c>
      <c r="E7" s="413">
        <f>IF(D7=0,0,D7/(F1+F5))</f>
        <v>0</v>
      </c>
      <c r="F7" s="414"/>
      <c r="G7" s="413"/>
      <c r="I7" s="459"/>
      <c r="J7" s="420"/>
      <c r="K7" s="118" t="s">
        <v>30</v>
      </c>
      <c r="L7" s="425">
        <f>SUM('Dati B'!D103:AB103)</f>
        <v>0</v>
      </c>
      <c r="M7" s="413">
        <f>IF(L7=0,0,L7/(N1+N5))</f>
        <v>0</v>
      </c>
      <c r="N7" s="414"/>
      <c r="O7" s="413"/>
    </row>
    <row r="8" spans="1:15" ht="11.25" customHeight="1" thickBot="1">
      <c r="A8" s="457"/>
      <c r="B8" s="421"/>
      <c r="C8" s="120" t="s">
        <v>28</v>
      </c>
      <c r="D8" s="426"/>
      <c r="E8" s="416"/>
      <c r="F8" s="415"/>
      <c r="G8" s="416"/>
      <c r="I8" s="459"/>
      <c r="J8" s="421"/>
      <c r="K8" s="120" t="s">
        <v>28</v>
      </c>
      <c r="L8" s="426"/>
      <c r="M8" s="416"/>
      <c r="N8" s="415"/>
      <c r="O8" s="416"/>
    </row>
    <row r="9" spans="1:15" ht="11.25" customHeight="1">
      <c r="A9" s="457"/>
      <c r="B9" s="429" t="s">
        <v>4</v>
      </c>
      <c r="C9" s="121" t="s">
        <v>7</v>
      </c>
      <c r="D9" s="434">
        <f>SUM('Dati B'!D85:AB85)</f>
        <v>0</v>
      </c>
      <c r="E9" s="431">
        <f>IF(D9=0,0,D9/(F9+F13))</f>
        <v>0</v>
      </c>
      <c r="F9" s="435">
        <f>SUM(D9:D12)</f>
        <v>0</v>
      </c>
      <c r="G9" s="431">
        <f>IF(F9=0,0,F9/(F9+F13))</f>
        <v>0</v>
      </c>
      <c r="I9" s="459"/>
      <c r="J9" s="429" t="s">
        <v>4</v>
      </c>
      <c r="K9" s="121" t="s">
        <v>7</v>
      </c>
      <c r="L9" s="434">
        <f>SUM('Dati B'!D104:AB104)</f>
        <v>0</v>
      </c>
      <c r="M9" s="431">
        <f>IF(L9=0,0,L9/(N9+N13))</f>
        <v>0</v>
      </c>
      <c r="N9" s="435">
        <f>SUM(L9:L12)</f>
        <v>0</v>
      </c>
      <c r="O9" s="431">
        <f>IF(N9=0,0,N9/(N9+N13))</f>
        <v>0</v>
      </c>
    </row>
    <row r="10" spans="1:15" ht="11.25" customHeight="1">
      <c r="A10" s="457"/>
      <c r="B10" s="420"/>
      <c r="C10" s="122" t="s">
        <v>13</v>
      </c>
      <c r="D10" s="433"/>
      <c r="E10" s="432"/>
      <c r="F10" s="436"/>
      <c r="G10" s="432"/>
      <c r="I10" s="459"/>
      <c r="J10" s="420"/>
      <c r="K10" s="122" t="s">
        <v>13</v>
      </c>
      <c r="L10" s="433"/>
      <c r="M10" s="432"/>
      <c r="N10" s="436"/>
      <c r="O10" s="432"/>
    </row>
    <row r="11" spans="1:15" ht="11.25" customHeight="1">
      <c r="A11" s="457"/>
      <c r="B11" s="420"/>
      <c r="C11" s="123" t="s">
        <v>9</v>
      </c>
      <c r="D11" s="433">
        <f>SUM('Dati B'!D86:AB86)</f>
        <v>0</v>
      </c>
      <c r="E11" s="432">
        <f>IF(D11=0,0,D11/(F9+F13))</f>
        <v>0</v>
      </c>
      <c r="F11" s="436"/>
      <c r="G11" s="432"/>
      <c r="I11" s="459"/>
      <c r="J11" s="420"/>
      <c r="K11" s="123" t="s">
        <v>9</v>
      </c>
      <c r="L11" s="433">
        <f>SUM('Dati B'!D105:AB105)</f>
        <v>0</v>
      </c>
      <c r="M11" s="432">
        <f>IF(L11=0,0,L11/(N9+N13))</f>
        <v>0</v>
      </c>
      <c r="N11" s="436"/>
      <c r="O11" s="432"/>
    </row>
    <row r="12" spans="1:15" ht="11.25" customHeight="1">
      <c r="A12" s="457"/>
      <c r="B12" s="420"/>
      <c r="C12" s="122" t="s">
        <v>25</v>
      </c>
      <c r="D12" s="433"/>
      <c r="E12" s="432"/>
      <c r="F12" s="436"/>
      <c r="G12" s="432"/>
      <c r="I12" s="459"/>
      <c r="J12" s="420"/>
      <c r="K12" s="122" t="s">
        <v>25</v>
      </c>
      <c r="L12" s="433"/>
      <c r="M12" s="432"/>
      <c r="N12" s="436"/>
      <c r="O12" s="432"/>
    </row>
    <row r="13" spans="1:15" ht="11.25" customHeight="1">
      <c r="A13" s="457"/>
      <c r="B13" s="420"/>
      <c r="C13" s="118" t="s">
        <v>14</v>
      </c>
      <c r="D13" s="412">
        <f>SUM('Dati B'!D87:AB87)</f>
        <v>0</v>
      </c>
      <c r="E13" s="413">
        <f>IF(D13=0,0,D13/(F9+F13))</f>
        <v>0</v>
      </c>
      <c r="F13" s="414">
        <f>SUM(D13:D16)</f>
        <v>0</v>
      </c>
      <c r="G13" s="413">
        <f>IF(F13=0,0,F13/(F9+F13))</f>
        <v>0</v>
      </c>
      <c r="I13" s="459"/>
      <c r="J13" s="420"/>
      <c r="K13" s="118" t="s">
        <v>14</v>
      </c>
      <c r="L13" s="412">
        <f>SUM('Dati B'!D106:AB106)</f>
        <v>0</v>
      </c>
      <c r="M13" s="413">
        <f>IF(L13=0,0,L13/(N9+N13))</f>
        <v>0</v>
      </c>
      <c r="N13" s="414">
        <f>SUM(L13:L16)</f>
        <v>0</v>
      </c>
      <c r="O13" s="413">
        <f>IF(N13=0,0,N13/(N9+N13))</f>
        <v>0</v>
      </c>
    </row>
    <row r="14" spans="1:15" ht="11.25" customHeight="1">
      <c r="A14" s="457"/>
      <c r="B14" s="420"/>
      <c r="C14" s="119" t="s">
        <v>26</v>
      </c>
      <c r="D14" s="412"/>
      <c r="E14" s="413"/>
      <c r="F14" s="414"/>
      <c r="G14" s="413"/>
      <c r="I14" s="459"/>
      <c r="J14" s="420"/>
      <c r="K14" s="119" t="s">
        <v>26</v>
      </c>
      <c r="L14" s="412"/>
      <c r="M14" s="413"/>
      <c r="N14" s="414"/>
      <c r="O14" s="413"/>
    </row>
    <row r="15" spans="1:15" ht="11.25" customHeight="1">
      <c r="A15" s="457"/>
      <c r="B15" s="420"/>
      <c r="C15" s="118" t="s">
        <v>15</v>
      </c>
      <c r="D15" s="417">
        <f>SUM('Dati B'!D88:AB88)</f>
        <v>0</v>
      </c>
      <c r="E15" s="413">
        <f>IF(D15=0,0,D15/(F9+F13))</f>
        <v>0</v>
      </c>
      <c r="F15" s="414"/>
      <c r="G15" s="413"/>
      <c r="I15" s="459"/>
      <c r="J15" s="420"/>
      <c r="K15" s="118" t="s">
        <v>15</v>
      </c>
      <c r="L15" s="417">
        <f>SUM('Dati B'!D107:AB107)</f>
        <v>0</v>
      </c>
      <c r="M15" s="413">
        <f>IF(L15=0,0,L15/(N9+N13))</f>
        <v>0</v>
      </c>
      <c r="N15" s="414"/>
      <c r="O15" s="413"/>
    </row>
    <row r="16" spans="1:15" ht="11.25" customHeight="1" thickBot="1">
      <c r="A16" s="457"/>
      <c r="B16" s="421"/>
      <c r="C16" s="120" t="s">
        <v>27</v>
      </c>
      <c r="D16" s="418"/>
      <c r="E16" s="416"/>
      <c r="F16" s="415"/>
      <c r="G16" s="416"/>
      <c r="I16" s="459"/>
      <c r="J16" s="421"/>
      <c r="K16" s="120" t="s">
        <v>27</v>
      </c>
      <c r="L16" s="418"/>
      <c r="M16" s="416"/>
      <c r="N16" s="415"/>
      <c r="O16" s="416"/>
    </row>
    <row r="17" spans="1:15" ht="11.25" customHeight="1">
      <c r="A17" s="457"/>
      <c r="B17" s="429" t="s">
        <v>5</v>
      </c>
      <c r="C17" s="121" t="s">
        <v>16</v>
      </c>
      <c r="D17" s="430">
        <f>SUM('Dati B'!D89:AB89)</f>
        <v>0</v>
      </c>
      <c r="E17" s="428">
        <f>IF(D17=0,0,D17/(F17+F21))</f>
        <v>0</v>
      </c>
      <c r="F17" s="427">
        <f>SUM(D17:D20)</f>
        <v>0</v>
      </c>
      <c r="G17" s="428">
        <f>IF(F17=0,0,F17/(F17+F21))</f>
        <v>0</v>
      </c>
      <c r="I17" s="459"/>
      <c r="J17" s="429" t="s">
        <v>5</v>
      </c>
      <c r="K17" s="121" t="s">
        <v>16</v>
      </c>
      <c r="L17" s="430">
        <f>SUM('Dati B'!D108:AB108)</f>
        <v>0</v>
      </c>
      <c r="M17" s="428">
        <f>IF(L17=0,0,L17/(N17+N21))</f>
        <v>0</v>
      </c>
      <c r="N17" s="427">
        <f>SUM(L17:L20)</f>
        <v>0</v>
      </c>
      <c r="O17" s="428">
        <f>IF(N17=0,0,N17/(N17+N21))</f>
        <v>0</v>
      </c>
    </row>
    <row r="18" spans="1:15" ht="11.25" customHeight="1">
      <c r="A18" s="457"/>
      <c r="B18" s="420"/>
      <c r="C18" s="122" t="s">
        <v>8</v>
      </c>
      <c r="D18" s="411"/>
      <c r="E18" s="410"/>
      <c r="F18" s="424"/>
      <c r="G18" s="410"/>
      <c r="I18" s="459"/>
      <c r="J18" s="420"/>
      <c r="K18" s="122" t="s">
        <v>8</v>
      </c>
      <c r="L18" s="411"/>
      <c r="M18" s="410"/>
      <c r="N18" s="424"/>
      <c r="O18" s="410"/>
    </row>
    <row r="19" spans="1:15" ht="11.25" customHeight="1">
      <c r="A19" s="457"/>
      <c r="B19" s="420"/>
      <c r="C19" s="123" t="s">
        <v>9</v>
      </c>
      <c r="D19" s="411">
        <f>SUM('Dati B'!D90:AB90)</f>
        <v>0</v>
      </c>
      <c r="E19" s="410">
        <f>IF(D19=0,0,D19/(F17+F21))</f>
        <v>0</v>
      </c>
      <c r="F19" s="424"/>
      <c r="G19" s="410"/>
      <c r="I19" s="459"/>
      <c r="J19" s="420"/>
      <c r="K19" s="123" t="s">
        <v>9</v>
      </c>
      <c r="L19" s="411">
        <f>SUM('Dati B'!D109:AB109)</f>
        <v>0</v>
      </c>
      <c r="M19" s="410">
        <f>IF(L19=0,0,L19/(N17+N21))</f>
        <v>0</v>
      </c>
      <c r="N19" s="424"/>
      <c r="O19" s="410"/>
    </row>
    <row r="20" spans="1:15" ht="11.25" customHeight="1">
      <c r="A20" s="457"/>
      <c r="B20" s="420"/>
      <c r="C20" s="122" t="s">
        <v>17</v>
      </c>
      <c r="D20" s="411"/>
      <c r="E20" s="410"/>
      <c r="F20" s="424"/>
      <c r="G20" s="410"/>
      <c r="I20" s="459"/>
      <c r="J20" s="420"/>
      <c r="K20" s="122" t="s">
        <v>17</v>
      </c>
      <c r="L20" s="411"/>
      <c r="M20" s="410"/>
      <c r="N20" s="424"/>
      <c r="O20" s="410"/>
    </row>
    <row r="21" spans="1:15" ht="11.25" customHeight="1">
      <c r="A21" s="457"/>
      <c r="B21" s="420"/>
      <c r="C21" s="118" t="s">
        <v>18</v>
      </c>
      <c r="D21" s="412">
        <f>SUM('Dati B'!D91:AB91)</f>
        <v>0</v>
      </c>
      <c r="E21" s="413">
        <f>IF(D21=0,0,D21/(F17+F21))</f>
        <v>0</v>
      </c>
      <c r="F21" s="414">
        <f>SUM(D21:D24)</f>
        <v>0</v>
      </c>
      <c r="G21" s="413">
        <f>IF(F21=0,0,F21/(F17+F21))</f>
        <v>0</v>
      </c>
      <c r="I21" s="459"/>
      <c r="J21" s="420"/>
      <c r="K21" s="118" t="s">
        <v>18</v>
      </c>
      <c r="L21" s="412">
        <f>SUM('Dati B'!D110:AB110)</f>
        <v>0</v>
      </c>
      <c r="M21" s="413">
        <f>IF(L21=0,0,L21/(N17+N21))</f>
        <v>0</v>
      </c>
      <c r="N21" s="414">
        <f>SUM(L21:L24)</f>
        <v>0</v>
      </c>
      <c r="O21" s="413">
        <f>IF(N21=0,0,N21/(N17+N21))</f>
        <v>0</v>
      </c>
    </row>
    <row r="22" spans="1:15" ht="11.25" customHeight="1">
      <c r="A22" s="457"/>
      <c r="B22" s="420"/>
      <c r="C22" s="119" t="s">
        <v>19</v>
      </c>
      <c r="D22" s="412"/>
      <c r="E22" s="413"/>
      <c r="F22" s="414"/>
      <c r="G22" s="413"/>
      <c r="I22" s="459"/>
      <c r="J22" s="420"/>
      <c r="K22" s="119" t="s">
        <v>19</v>
      </c>
      <c r="L22" s="412"/>
      <c r="M22" s="413"/>
      <c r="N22" s="414"/>
      <c r="O22" s="413"/>
    </row>
    <row r="23" spans="1:15" ht="11.25" customHeight="1">
      <c r="A23" s="457"/>
      <c r="B23" s="420"/>
      <c r="C23" s="118" t="s">
        <v>12</v>
      </c>
      <c r="D23" s="425">
        <f>SUM('Dati B'!D92:AB92)</f>
        <v>0</v>
      </c>
      <c r="E23" s="413">
        <f>IF(D23=0,0,D23/(F17+F21))</f>
        <v>0</v>
      </c>
      <c r="F23" s="414"/>
      <c r="G23" s="413"/>
      <c r="I23" s="459"/>
      <c r="J23" s="420"/>
      <c r="K23" s="118" t="s">
        <v>12</v>
      </c>
      <c r="L23" s="425">
        <f>SUM('Dati B'!D111:AB111)</f>
        <v>0</v>
      </c>
      <c r="M23" s="413">
        <f>IF(L23=0,0,L23/(N17+N21))</f>
        <v>0</v>
      </c>
      <c r="N23" s="414"/>
      <c r="O23" s="413"/>
    </row>
    <row r="24" spans="1:15" ht="11.25" customHeight="1" thickBot="1">
      <c r="A24" s="457"/>
      <c r="B24" s="421"/>
      <c r="C24" s="120" t="s">
        <v>28</v>
      </c>
      <c r="D24" s="426"/>
      <c r="E24" s="416"/>
      <c r="F24" s="415"/>
      <c r="G24" s="416"/>
      <c r="I24" s="459"/>
      <c r="J24" s="421"/>
      <c r="K24" s="120" t="s">
        <v>28</v>
      </c>
      <c r="L24" s="426"/>
      <c r="M24" s="416"/>
      <c r="N24" s="415"/>
      <c r="O24" s="416"/>
    </row>
    <row r="25" spans="1:15" ht="11.25" customHeight="1">
      <c r="A25" s="457"/>
      <c r="B25" s="419" t="s">
        <v>22</v>
      </c>
      <c r="C25" s="121" t="s">
        <v>7</v>
      </c>
      <c r="D25" s="422">
        <f>SUM('Dati B'!D93:AB93)</f>
        <v>0</v>
      </c>
      <c r="E25" s="409">
        <f>IF(D25=0,0,D25/(F25+F29))</f>
        <v>0</v>
      </c>
      <c r="F25" s="423">
        <f>SUM(D25:D28)</f>
        <v>0</v>
      </c>
      <c r="G25" s="409">
        <f>IF(F25=0,0,F25/(F25+F29))</f>
        <v>0</v>
      </c>
      <c r="I25" s="459"/>
      <c r="J25" s="419" t="s">
        <v>22</v>
      </c>
      <c r="K25" s="121" t="s">
        <v>7</v>
      </c>
      <c r="L25" s="422">
        <f>SUM('Dati B'!D112:AB112)</f>
        <v>0</v>
      </c>
      <c r="M25" s="409">
        <f>IF(L25=0,0,L25/(N25+N29))</f>
        <v>0</v>
      </c>
      <c r="N25" s="423">
        <f>SUM(L25:L28)</f>
        <v>0</v>
      </c>
      <c r="O25" s="409">
        <f>IF(N25=0,0,N25/(N25+N29))</f>
        <v>0</v>
      </c>
    </row>
    <row r="26" spans="1:15" ht="11.25" customHeight="1">
      <c r="A26" s="457"/>
      <c r="B26" s="420"/>
      <c r="C26" s="122" t="s">
        <v>13</v>
      </c>
      <c r="D26" s="411"/>
      <c r="E26" s="410"/>
      <c r="F26" s="424"/>
      <c r="G26" s="410"/>
      <c r="I26" s="459"/>
      <c r="J26" s="420"/>
      <c r="K26" s="122" t="s">
        <v>13</v>
      </c>
      <c r="L26" s="411"/>
      <c r="M26" s="410"/>
      <c r="N26" s="424"/>
      <c r="O26" s="410"/>
    </row>
    <row r="27" spans="1:15" ht="11.25" customHeight="1">
      <c r="A27" s="457"/>
      <c r="B27" s="420"/>
      <c r="C27" s="123" t="s">
        <v>9</v>
      </c>
      <c r="D27" s="411">
        <f>SUM('Dati B'!D94:AB94)</f>
        <v>0</v>
      </c>
      <c r="E27" s="410">
        <f>IF(D27=0,0,D27/(F25+F29))</f>
        <v>0</v>
      </c>
      <c r="F27" s="424"/>
      <c r="G27" s="410"/>
      <c r="I27" s="459"/>
      <c r="J27" s="420"/>
      <c r="K27" s="123" t="s">
        <v>9</v>
      </c>
      <c r="L27" s="411">
        <f>SUM('Dati B'!D113:AB113)</f>
        <v>0</v>
      </c>
      <c r="M27" s="410">
        <f>IF(L27=0,0,L27/(N25+N29))</f>
        <v>0</v>
      </c>
      <c r="N27" s="424"/>
      <c r="O27" s="410"/>
    </row>
    <row r="28" spans="1:15" ht="11.25" customHeight="1">
      <c r="A28" s="457"/>
      <c r="B28" s="420"/>
      <c r="C28" s="122" t="s">
        <v>25</v>
      </c>
      <c r="D28" s="411"/>
      <c r="E28" s="410"/>
      <c r="F28" s="424"/>
      <c r="G28" s="410"/>
      <c r="I28" s="459"/>
      <c r="J28" s="420"/>
      <c r="K28" s="122" t="s">
        <v>25</v>
      </c>
      <c r="L28" s="411"/>
      <c r="M28" s="410"/>
      <c r="N28" s="424"/>
      <c r="O28" s="410"/>
    </row>
    <row r="29" spans="1:15" ht="11.25" customHeight="1" thickBot="1">
      <c r="A29" s="458"/>
      <c r="B29" s="420"/>
      <c r="C29" s="118" t="s">
        <v>10</v>
      </c>
      <c r="D29" s="412">
        <f>SUM('Dati B'!D95:AB95)</f>
        <v>0</v>
      </c>
      <c r="E29" s="413">
        <f>IF(D29=0,0,D29/(F25+F29))</f>
        <v>0</v>
      </c>
      <c r="F29" s="414">
        <f>SUM(D29:D32)</f>
        <v>0</v>
      </c>
      <c r="G29" s="413">
        <f>IF(F29=0,0,F29/(F25+F29))</f>
        <v>0</v>
      </c>
      <c r="I29" s="460"/>
      <c r="J29" s="420"/>
      <c r="K29" s="118" t="s">
        <v>10</v>
      </c>
      <c r="L29" s="412">
        <f>SUM('Dati B'!D114:AB114)</f>
        <v>0</v>
      </c>
      <c r="M29" s="413">
        <f>IF(L29=0,0,L29/(N25+N29))</f>
        <v>0</v>
      </c>
      <c r="N29" s="414">
        <f>SUM(L29:L32)</f>
        <v>0</v>
      </c>
      <c r="O29" s="413">
        <f>IF(N29=0,0,N29/(N25+N29))</f>
        <v>0</v>
      </c>
    </row>
    <row r="30" spans="1:15" ht="11.25" customHeight="1">
      <c r="A30" s="453" t="str">
        <f>'Dati part'!J22</f>
        <v>-</v>
      </c>
      <c r="B30" s="420"/>
      <c r="C30" s="119" t="s">
        <v>26</v>
      </c>
      <c r="D30" s="412"/>
      <c r="E30" s="413"/>
      <c r="F30" s="414"/>
      <c r="G30" s="413"/>
      <c r="I30" s="453" t="str">
        <f>'Dati part'!J23</f>
        <v>-</v>
      </c>
      <c r="J30" s="420"/>
      <c r="K30" s="119" t="s">
        <v>26</v>
      </c>
      <c r="L30" s="412"/>
      <c r="M30" s="413"/>
      <c r="N30" s="414"/>
      <c r="O30" s="413"/>
    </row>
    <row r="31" spans="1:15" ht="11.25" customHeight="1">
      <c r="A31" s="454"/>
      <c r="B31" s="420"/>
      <c r="C31" s="118" t="s">
        <v>15</v>
      </c>
      <c r="D31" s="417">
        <f>SUM('Dati B'!D96:AB96)</f>
        <v>0</v>
      </c>
      <c r="E31" s="413">
        <f>IF(D31=0,0,D31/(F25+F29))</f>
        <v>0</v>
      </c>
      <c r="F31" s="414"/>
      <c r="G31" s="413"/>
      <c r="I31" s="454"/>
      <c r="J31" s="420"/>
      <c r="K31" s="118" t="s">
        <v>15</v>
      </c>
      <c r="L31" s="417">
        <f>SUM('Dati B'!D115:AB115)</f>
        <v>0</v>
      </c>
      <c r="M31" s="413">
        <f>IF(L31=0,0,L31/(N25+N29))</f>
        <v>0</v>
      </c>
      <c r="N31" s="414"/>
      <c r="O31" s="413"/>
    </row>
    <row r="32" spans="1:15" ht="11.25" customHeight="1" thickBot="1">
      <c r="A32" s="455"/>
      <c r="B32" s="421"/>
      <c r="C32" s="120" t="s">
        <v>27</v>
      </c>
      <c r="D32" s="418"/>
      <c r="E32" s="416"/>
      <c r="F32" s="415"/>
      <c r="G32" s="416"/>
      <c r="I32" s="455"/>
      <c r="J32" s="421"/>
      <c r="K32" s="120" t="s">
        <v>27</v>
      </c>
      <c r="L32" s="418"/>
      <c r="M32" s="416"/>
      <c r="N32" s="415"/>
      <c r="O32" s="416"/>
    </row>
    <row r="33" ht="11.25" customHeight="1" thickBot="1"/>
    <row r="34" spans="1:15" ht="11.25" customHeight="1">
      <c r="A34" s="437">
        <f>'Dati part'!B24</f>
        <v>0</v>
      </c>
      <c r="B34" s="429" t="s">
        <v>3</v>
      </c>
      <c r="C34" s="115" t="s">
        <v>7</v>
      </c>
      <c r="D34" s="434">
        <f>SUM('Dati B'!D119:AB119)</f>
        <v>0</v>
      </c>
      <c r="E34" s="431">
        <f>IF(D34=0,0,D34/(F34+F38))</f>
        <v>0</v>
      </c>
      <c r="F34" s="435">
        <f>SUM(D34:D37)</f>
        <v>0</v>
      </c>
      <c r="G34" s="431">
        <f>IF(F34=0,0,F34/(F34+F38))</f>
        <v>0</v>
      </c>
      <c r="I34" s="437">
        <f>'Dati part'!B25</f>
        <v>0</v>
      </c>
      <c r="J34" s="429" t="s">
        <v>3</v>
      </c>
      <c r="K34" s="115" t="s">
        <v>7</v>
      </c>
      <c r="L34" s="434">
        <f>SUM('Dati B'!D138:AB138)</f>
        <v>0</v>
      </c>
      <c r="M34" s="431">
        <f>IF(L34=0,0,L34/(N34+N38))</f>
        <v>0</v>
      </c>
      <c r="N34" s="435">
        <f>SUM(L34:L37)</f>
        <v>0</v>
      </c>
      <c r="O34" s="431">
        <f>IF(N34=0,0,N34/(N34+N38))</f>
        <v>0</v>
      </c>
    </row>
    <row r="35" spans="1:15" ht="11.25" customHeight="1">
      <c r="A35" s="438"/>
      <c r="B35" s="420"/>
      <c r="C35" s="116" t="s">
        <v>8</v>
      </c>
      <c r="D35" s="433"/>
      <c r="E35" s="432"/>
      <c r="F35" s="436"/>
      <c r="G35" s="432"/>
      <c r="I35" s="438"/>
      <c r="J35" s="420"/>
      <c r="K35" s="116" t="s">
        <v>8</v>
      </c>
      <c r="L35" s="433"/>
      <c r="M35" s="432"/>
      <c r="N35" s="436"/>
      <c r="O35" s="432"/>
    </row>
    <row r="36" spans="1:15" ht="11.25" customHeight="1" thickBot="1">
      <c r="A36" s="439"/>
      <c r="B36" s="420"/>
      <c r="C36" s="117" t="s">
        <v>9</v>
      </c>
      <c r="D36" s="433">
        <f>SUM('Dati B'!D120:AB120)</f>
        <v>0</v>
      </c>
      <c r="E36" s="432">
        <f>IF(D36=0,0,D36/(F34+F38))</f>
        <v>0</v>
      </c>
      <c r="F36" s="436"/>
      <c r="G36" s="432"/>
      <c r="I36" s="439"/>
      <c r="J36" s="420"/>
      <c r="K36" s="117" t="s">
        <v>9</v>
      </c>
      <c r="L36" s="433">
        <f>SUM('Dati B'!D139:AB139)</f>
        <v>0</v>
      </c>
      <c r="M36" s="432">
        <f>IF(L36=0,0,L36/(N34+N38))</f>
        <v>0</v>
      </c>
      <c r="N36" s="436"/>
      <c r="O36" s="432"/>
    </row>
    <row r="37" spans="1:15" ht="11.25" customHeight="1">
      <c r="A37" s="456" t="str">
        <f>'Dati part'!C24</f>
        <v>NOME E COGNOME</v>
      </c>
      <c r="B37" s="420"/>
      <c r="C37" s="116" t="s">
        <v>29</v>
      </c>
      <c r="D37" s="433"/>
      <c r="E37" s="432"/>
      <c r="F37" s="436"/>
      <c r="G37" s="432"/>
      <c r="I37" s="456" t="str">
        <f>'Dati part'!C25</f>
        <v>NOME E COGNOME</v>
      </c>
      <c r="J37" s="420"/>
      <c r="K37" s="116" t="s">
        <v>29</v>
      </c>
      <c r="L37" s="433"/>
      <c r="M37" s="432"/>
      <c r="N37" s="436"/>
      <c r="O37" s="432"/>
    </row>
    <row r="38" spans="1:15" ht="11.25" customHeight="1">
      <c r="A38" s="459"/>
      <c r="B38" s="420"/>
      <c r="C38" s="118" t="s">
        <v>10</v>
      </c>
      <c r="D38" s="412">
        <f>SUM('Dati B'!D121:AB121)</f>
        <v>0</v>
      </c>
      <c r="E38" s="413">
        <f>IF(D36=0,0,D38/(F34+F38))</f>
        <v>0</v>
      </c>
      <c r="F38" s="414">
        <f>SUM(D38:D41)</f>
        <v>0</v>
      </c>
      <c r="G38" s="413">
        <f>IF(F38=0,0,F38/(F34+F38))</f>
        <v>0</v>
      </c>
      <c r="I38" s="459"/>
      <c r="J38" s="420"/>
      <c r="K38" s="118" t="s">
        <v>10</v>
      </c>
      <c r="L38" s="412">
        <f>SUM('Dati B'!D140:AB140)</f>
        <v>0</v>
      </c>
      <c r="M38" s="413">
        <f>IF(L38=0,0,L38/(N34+N38))</f>
        <v>0</v>
      </c>
      <c r="N38" s="414">
        <f>SUM(L38:L41)</f>
        <v>0</v>
      </c>
      <c r="O38" s="413">
        <f>IF(N38=0,0,N38/(N34+N38))</f>
        <v>0</v>
      </c>
    </row>
    <row r="39" spans="1:15" ht="11.25" customHeight="1">
      <c r="A39" s="459"/>
      <c r="B39" s="420"/>
      <c r="C39" s="119" t="s">
        <v>11</v>
      </c>
      <c r="D39" s="412"/>
      <c r="E39" s="413"/>
      <c r="F39" s="414"/>
      <c r="G39" s="413"/>
      <c r="I39" s="459"/>
      <c r="J39" s="420"/>
      <c r="K39" s="119" t="s">
        <v>11</v>
      </c>
      <c r="L39" s="412"/>
      <c r="M39" s="413"/>
      <c r="N39" s="414"/>
      <c r="O39" s="413"/>
    </row>
    <row r="40" spans="1:15" ht="11.25" customHeight="1">
      <c r="A40" s="459"/>
      <c r="B40" s="420"/>
      <c r="C40" s="118" t="s">
        <v>30</v>
      </c>
      <c r="D40" s="425">
        <f>SUM('Dati B'!D122:AB122)</f>
        <v>0</v>
      </c>
      <c r="E40" s="413">
        <f>IF(D40=0,0,D40/(F34+F38))</f>
        <v>0</v>
      </c>
      <c r="F40" s="414"/>
      <c r="G40" s="413"/>
      <c r="I40" s="459"/>
      <c r="J40" s="420"/>
      <c r="K40" s="118" t="s">
        <v>30</v>
      </c>
      <c r="L40" s="425">
        <f>SUM('Dati B'!D141:AB141)</f>
        <v>0</v>
      </c>
      <c r="M40" s="413">
        <f>IF(L40=0,0,L40/(N34+N38))</f>
        <v>0</v>
      </c>
      <c r="N40" s="414"/>
      <c r="O40" s="413"/>
    </row>
    <row r="41" spans="1:15" ht="11.25" customHeight="1" thickBot="1">
      <c r="A41" s="459"/>
      <c r="B41" s="421"/>
      <c r="C41" s="120" t="s">
        <v>28</v>
      </c>
      <c r="D41" s="426"/>
      <c r="E41" s="416"/>
      <c r="F41" s="415"/>
      <c r="G41" s="416"/>
      <c r="I41" s="459"/>
      <c r="J41" s="421"/>
      <c r="K41" s="120" t="s">
        <v>28</v>
      </c>
      <c r="L41" s="426"/>
      <c r="M41" s="416"/>
      <c r="N41" s="415"/>
      <c r="O41" s="416"/>
    </row>
    <row r="42" spans="1:15" ht="11.25" customHeight="1">
      <c r="A42" s="459"/>
      <c r="B42" s="429" t="s">
        <v>4</v>
      </c>
      <c r="C42" s="121" t="s">
        <v>7</v>
      </c>
      <c r="D42" s="434">
        <f>SUM('Dati B'!D123:AB123)</f>
        <v>0</v>
      </c>
      <c r="E42" s="431">
        <f>IF(D42=0,0,D42/(F42+F46))</f>
        <v>0</v>
      </c>
      <c r="F42" s="435">
        <f>SUM(D42:D45)</f>
        <v>0</v>
      </c>
      <c r="G42" s="431">
        <f>IF(F42=0,0,F42/(F42+F46))</f>
        <v>0</v>
      </c>
      <c r="I42" s="459"/>
      <c r="J42" s="429" t="s">
        <v>4</v>
      </c>
      <c r="K42" s="121" t="s">
        <v>7</v>
      </c>
      <c r="L42" s="434">
        <f>SUM('Dati B'!D142:AB142)</f>
        <v>0</v>
      </c>
      <c r="M42" s="431">
        <f>IF(L42=0,0,L42/(N42+N46))</f>
        <v>0</v>
      </c>
      <c r="N42" s="435">
        <f>SUM(L42:L45)</f>
        <v>0</v>
      </c>
      <c r="O42" s="431">
        <f>IF(N42=0,0,N42/(N42+N46))</f>
        <v>0</v>
      </c>
    </row>
    <row r="43" spans="1:15" ht="11.25" customHeight="1">
      <c r="A43" s="459"/>
      <c r="B43" s="420"/>
      <c r="C43" s="122" t="s">
        <v>13</v>
      </c>
      <c r="D43" s="433"/>
      <c r="E43" s="432"/>
      <c r="F43" s="436"/>
      <c r="G43" s="432"/>
      <c r="I43" s="459"/>
      <c r="J43" s="420"/>
      <c r="K43" s="122" t="s">
        <v>13</v>
      </c>
      <c r="L43" s="433"/>
      <c r="M43" s="432"/>
      <c r="N43" s="436"/>
      <c r="O43" s="432"/>
    </row>
    <row r="44" spans="1:15" ht="11.25" customHeight="1">
      <c r="A44" s="459"/>
      <c r="B44" s="420"/>
      <c r="C44" s="123" t="s">
        <v>9</v>
      </c>
      <c r="D44" s="433">
        <f>SUM('Dati B'!D124:AB124)</f>
        <v>0</v>
      </c>
      <c r="E44" s="432">
        <f>IF(D44=0,0,D44/(F42+F46))</f>
        <v>0</v>
      </c>
      <c r="F44" s="436"/>
      <c r="G44" s="432"/>
      <c r="I44" s="459"/>
      <c r="J44" s="420"/>
      <c r="K44" s="123" t="s">
        <v>9</v>
      </c>
      <c r="L44" s="433">
        <f>SUM('Dati B'!D143:AB143)</f>
        <v>0</v>
      </c>
      <c r="M44" s="432">
        <f>IF(L44=0,0,L44/(N42+N46))</f>
        <v>0</v>
      </c>
      <c r="N44" s="436"/>
      <c r="O44" s="432"/>
    </row>
    <row r="45" spans="1:15" ht="11.25" customHeight="1">
      <c r="A45" s="459"/>
      <c r="B45" s="420"/>
      <c r="C45" s="122" t="s">
        <v>25</v>
      </c>
      <c r="D45" s="433"/>
      <c r="E45" s="432"/>
      <c r="F45" s="436"/>
      <c r="G45" s="432"/>
      <c r="I45" s="459"/>
      <c r="J45" s="420"/>
      <c r="K45" s="122" t="s">
        <v>25</v>
      </c>
      <c r="L45" s="433"/>
      <c r="M45" s="432"/>
      <c r="N45" s="436"/>
      <c r="O45" s="432"/>
    </row>
    <row r="46" spans="1:15" ht="11.25" customHeight="1">
      <c r="A46" s="459"/>
      <c r="B46" s="420"/>
      <c r="C46" s="118" t="s">
        <v>14</v>
      </c>
      <c r="D46" s="412">
        <f>SUM('Dati B'!D125:AB125)</f>
        <v>0</v>
      </c>
      <c r="E46" s="413">
        <f>IF(D46=0,0,D46/(F42+F46))</f>
        <v>0</v>
      </c>
      <c r="F46" s="414">
        <f>SUM(D46:D49)</f>
        <v>0</v>
      </c>
      <c r="G46" s="413">
        <f>IF(F46=0,0,F46/(F42+F46))</f>
        <v>0</v>
      </c>
      <c r="I46" s="459"/>
      <c r="J46" s="420"/>
      <c r="K46" s="118" t="s">
        <v>14</v>
      </c>
      <c r="L46" s="412">
        <f>SUM('Dati B'!D144:AB144)</f>
        <v>0</v>
      </c>
      <c r="M46" s="413">
        <f>IF(L46=0,0,L46/(N42+N46))</f>
        <v>0</v>
      </c>
      <c r="N46" s="414">
        <f>SUM(L46:L49)</f>
        <v>0</v>
      </c>
      <c r="O46" s="413">
        <f>IF(N46=0,0,N46/(N42+N46))</f>
        <v>0</v>
      </c>
    </row>
    <row r="47" spans="1:15" ht="11.25" customHeight="1">
      <c r="A47" s="459"/>
      <c r="B47" s="420"/>
      <c r="C47" s="119" t="s">
        <v>26</v>
      </c>
      <c r="D47" s="412"/>
      <c r="E47" s="413"/>
      <c r="F47" s="414"/>
      <c r="G47" s="413"/>
      <c r="I47" s="459"/>
      <c r="J47" s="420"/>
      <c r="K47" s="119" t="s">
        <v>26</v>
      </c>
      <c r="L47" s="412"/>
      <c r="M47" s="413"/>
      <c r="N47" s="414"/>
      <c r="O47" s="413"/>
    </row>
    <row r="48" spans="1:15" ht="11.25" customHeight="1">
      <c r="A48" s="459"/>
      <c r="B48" s="420"/>
      <c r="C48" s="118" t="s">
        <v>15</v>
      </c>
      <c r="D48" s="417">
        <f>SUM('Dati B'!D126:AB126)</f>
        <v>0</v>
      </c>
      <c r="E48" s="413">
        <f>IF(D48=0,0,D48/(F42+F46))</f>
        <v>0</v>
      </c>
      <c r="F48" s="414"/>
      <c r="G48" s="413"/>
      <c r="I48" s="459"/>
      <c r="J48" s="420"/>
      <c r="K48" s="118" t="s">
        <v>15</v>
      </c>
      <c r="L48" s="417">
        <f>SUM('Dati B'!D145:AB145)</f>
        <v>0</v>
      </c>
      <c r="M48" s="413">
        <f>IF(L48=0,0,L48/(N42+N46))</f>
        <v>0</v>
      </c>
      <c r="N48" s="414"/>
      <c r="O48" s="413"/>
    </row>
    <row r="49" spans="1:15" ht="11.25" customHeight="1" thickBot="1">
      <c r="A49" s="459"/>
      <c r="B49" s="421"/>
      <c r="C49" s="120" t="s">
        <v>27</v>
      </c>
      <c r="D49" s="418"/>
      <c r="E49" s="416"/>
      <c r="F49" s="415"/>
      <c r="G49" s="416"/>
      <c r="I49" s="459"/>
      <c r="J49" s="421"/>
      <c r="K49" s="120" t="s">
        <v>27</v>
      </c>
      <c r="L49" s="418"/>
      <c r="M49" s="416"/>
      <c r="N49" s="415"/>
      <c r="O49" s="416"/>
    </row>
    <row r="50" spans="1:15" ht="11.25" customHeight="1">
      <c r="A50" s="459"/>
      <c r="B50" s="429" t="s">
        <v>5</v>
      </c>
      <c r="C50" s="121" t="s">
        <v>16</v>
      </c>
      <c r="D50" s="430">
        <f>SUM('Dati B'!D127:AB127)</f>
        <v>0</v>
      </c>
      <c r="E50" s="428">
        <f>IF(D50=0,0,D50/(F50+F54))</f>
        <v>0</v>
      </c>
      <c r="F50" s="427">
        <f>SUM(D50:D53)</f>
        <v>0</v>
      </c>
      <c r="G50" s="428">
        <f>IF(F50=0,0,F50/(F50+F54))</f>
        <v>0</v>
      </c>
      <c r="I50" s="459"/>
      <c r="J50" s="429" t="s">
        <v>5</v>
      </c>
      <c r="K50" s="121" t="s">
        <v>16</v>
      </c>
      <c r="L50" s="430">
        <f>SUM('Dati B'!D146:AB146)</f>
        <v>0</v>
      </c>
      <c r="M50" s="428">
        <f>IF(L50=0,0,L50/(N50+N54))</f>
        <v>0</v>
      </c>
      <c r="N50" s="427">
        <f>SUM(L50:L53)</f>
        <v>0</v>
      </c>
      <c r="O50" s="428">
        <f>IF(N50=0,0,N50/(N50+N54))</f>
        <v>0</v>
      </c>
    </row>
    <row r="51" spans="1:15" ht="11.25" customHeight="1">
      <c r="A51" s="459"/>
      <c r="B51" s="420"/>
      <c r="C51" s="122" t="s">
        <v>8</v>
      </c>
      <c r="D51" s="411"/>
      <c r="E51" s="410"/>
      <c r="F51" s="424"/>
      <c r="G51" s="410"/>
      <c r="I51" s="459"/>
      <c r="J51" s="420"/>
      <c r="K51" s="122" t="s">
        <v>8</v>
      </c>
      <c r="L51" s="411"/>
      <c r="M51" s="410"/>
      <c r="N51" s="424"/>
      <c r="O51" s="410"/>
    </row>
    <row r="52" spans="1:15" ht="11.25" customHeight="1">
      <c r="A52" s="459"/>
      <c r="B52" s="420"/>
      <c r="C52" s="123" t="s">
        <v>9</v>
      </c>
      <c r="D52" s="411">
        <f>SUM('Dati B'!D128:AB128)</f>
        <v>0</v>
      </c>
      <c r="E52" s="410">
        <f>IF(D52=0,0,D52/(F50+F54))</f>
        <v>0</v>
      </c>
      <c r="F52" s="424"/>
      <c r="G52" s="410"/>
      <c r="I52" s="459"/>
      <c r="J52" s="420"/>
      <c r="K52" s="123" t="s">
        <v>9</v>
      </c>
      <c r="L52" s="411">
        <f>SUM('Dati B'!D147:AB147)</f>
        <v>0</v>
      </c>
      <c r="M52" s="410">
        <f>IF(L52=0,0,L52/(N50+N54))</f>
        <v>0</v>
      </c>
      <c r="N52" s="424"/>
      <c r="O52" s="410"/>
    </row>
    <row r="53" spans="1:15" ht="11.25" customHeight="1">
      <c r="A53" s="459"/>
      <c r="B53" s="420"/>
      <c r="C53" s="122" t="s">
        <v>17</v>
      </c>
      <c r="D53" s="411"/>
      <c r="E53" s="410"/>
      <c r="F53" s="424"/>
      <c r="G53" s="410"/>
      <c r="I53" s="459"/>
      <c r="J53" s="420"/>
      <c r="K53" s="122" t="s">
        <v>17</v>
      </c>
      <c r="L53" s="411"/>
      <c r="M53" s="410"/>
      <c r="N53" s="424"/>
      <c r="O53" s="410"/>
    </row>
    <row r="54" spans="1:15" ht="11.25" customHeight="1">
      <c r="A54" s="459"/>
      <c r="B54" s="420"/>
      <c r="C54" s="118" t="s">
        <v>18</v>
      </c>
      <c r="D54" s="412">
        <f>SUM('Dati B'!D129:AB129)</f>
        <v>0</v>
      </c>
      <c r="E54" s="413">
        <f>IF(D54=0,0,D54/(F50+F54))</f>
        <v>0</v>
      </c>
      <c r="F54" s="414">
        <f>SUM(D54:D57)</f>
        <v>0</v>
      </c>
      <c r="G54" s="413">
        <f>IF(F54=0,0,F54/(F50+F54))</f>
        <v>0</v>
      </c>
      <c r="I54" s="459"/>
      <c r="J54" s="420"/>
      <c r="K54" s="118" t="s">
        <v>18</v>
      </c>
      <c r="L54" s="412">
        <f>SUM('Dati B'!D148:AB148)</f>
        <v>0</v>
      </c>
      <c r="M54" s="413">
        <f>IF(L54=0,0,L54/(N50+N54))</f>
        <v>0</v>
      </c>
      <c r="N54" s="414">
        <f>SUM(L54:L57)</f>
        <v>0</v>
      </c>
      <c r="O54" s="413">
        <f>IF(N54=0,0,N54/(N50+N54))</f>
        <v>0</v>
      </c>
    </row>
    <row r="55" spans="1:15" ht="11.25" customHeight="1">
      <c r="A55" s="459"/>
      <c r="B55" s="420"/>
      <c r="C55" s="119" t="s">
        <v>19</v>
      </c>
      <c r="D55" s="412"/>
      <c r="E55" s="413"/>
      <c r="F55" s="414"/>
      <c r="G55" s="413"/>
      <c r="I55" s="459"/>
      <c r="J55" s="420"/>
      <c r="K55" s="119" t="s">
        <v>19</v>
      </c>
      <c r="L55" s="412"/>
      <c r="M55" s="413"/>
      <c r="N55" s="414"/>
      <c r="O55" s="413"/>
    </row>
    <row r="56" spans="1:15" ht="11.25" customHeight="1">
      <c r="A56" s="459"/>
      <c r="B56" s="420"/>
      <c r="C56" s="118" t="s">
        <v>12</v>
      </c>
      <c r="D56" s="425">
        <f>SUM('Dati B'!D130:AB130)</f>
        <v>0</v>
      </c>
      <c r="E56" s="413">
        <f>IF(D56=0,0,D56/(F50+F54))</f>
        <v>0</v>
      </c>
      <c r="F56" s="414"/>
      <c r="G56" s="413"/>
      <c r="I56" s="459"/>
      <c r="J56" s="420"/>
      <c r="K56" s="118" t="s">
        <v>12</v>
      </c>
      <c r="L56" s="425">
        <f>SUM('Dati B'!D149:AB149)</f>
        <v>0</v>
      </c>
      <c r="M56" s="413">
        <f>IF(L56=0,0,L56/(N50+N54))</f>
        <v>0</v>
      </c>
      <c r="N56" s="414"/>
      <c r="O56" s="413"/>
    </row>
    <row r="57" spans="1:15" ht="11.25" customHeight="1" thickBot="1">
      <c r="A57" s="459"/>
      <c r="B57" s="421"/>
      <c r="C57" s="120" t="s">
        <v>28</v>
      </c>
      <c r="D57" s="426"/>
      <c r="E57" s="416"/>
      <c r="F57" s="415"/>
      <c r="G57" s="416"/>
      <c r="I57" s="459"/>
      <c r="J57" s="421"/>
      <c r="K57" s="120" t="s">
        <v>28</v>
      </c>
      <c r="L57" s="426"/>
      <c r="M57" s="416"/>
      <c r="N57" s="415"/>
      <c r="O57" s="416"/>
    </row>
    <row r="58" spans="1:15" ht="11.25" customHeight="1">
      <c r="A58" s="459"/>
      <c r="B58" s="419" t="s">
        <v>22</v>
      </c>
      <c r="C58" s="121" t="s">
        <v>7</v>
      </c>
      <c r="D58" s="422">
        <f>SUM('Dati B'!D131:AB131)</f>
        <v>0</v>
      </c>
      <c r="E58" s="409">
        <f>IF(D58=0,0,D58/(F58+F62))</f>
        <v>0</v>
      </c>
      <c r="F58" s="423">
        <f>SUM(D58:D61)</f>
        <v>0</v>
      </c>
      <c r="G58" s="409">
        <f>IF(F58=0,0,F58/(F58+F62))</f>
        <v>0</v>
      </c>
      <c r="I58" s="459"/>
      <c r="J58" s="419" t="s">
        <v>22</v>
      </c>
      <c r="K58" s="121" t="s">
        <v>7</v>
      </c>
      <c r="L58" s="422">
        <f>SUM('Dati B'!D150:AB150)</f>
        <v>0</v>
      </c>
      <c r="M58" s="409">
        <f>IF(L58=0,0,L58/(N58+N62))</f>
        <v>0</v>
      </c>
      <c r="N58" s="423">
        <f>SUM(L58:L61)</f>
        <v>0</v>
      </c>
      <c r="O58" s="409">
        <f>IF(N58=0,0,N58/(N58+N62))</f>
        <v>0</v>
      </c>
    </row>
    <row r="59" spans="1:15" ht="11.25" customHeight="1">
      <c r="A59" s="459"/>
      <c r="B59" s="420"/>
      <c r="C59" s="122" t="s">
        <v>13</v>
      </c>
      <c r="D59" s="411"/>
      <c r="E59" s="410"/>
      <c r="F59" s="424"/>
      <c r="G59" s="410"/>
      <c r="I59" s="459"/>
      <c r="J59" s="420"/>
      <c r="K59" s="122" t="s">
        <v>13</v>
      </c>
      <c r="L59" s="411"/>
      <c r="M59" s="410"/>
      <c r="N59" s="424"/>
      <c r="O59" s="410"/>
    </row>
    <row r="60" spans="1:15" ht="11.25" customHeight="1">
      <c r="A60" s="459"/>
      <c r="B60" s="420"/>
      <c r="C60" s="123" t="s">
        <v>9</v>
      </c>
      <c r="D60" s="411">
        <f>SUM('Dati B'!D132:AB132)</f>
        <v>0</v>
      </c>
      <c r="E60" s="410">
        <f>IF(D60=0,0,D60/(F58+F62))</f>
        <v>0</v>
      </c>
      <c r="F60" s="424"/>
      <c r="G60" s="410"/>
      <c r="I60" s="459"/>
      <c r="J60" s="420"/>
      <c r="K60" s="123" t="s">
        <v>9</v>
      </c>
      <c r="L60" s="411">
        <f>SUM('Dati B'!D151:AB151)</f>
        <v>0</v>
      </c>
      <c r="M60" s="410">
        <f>IF(L60=0,0,L60/(N58+N62))</f>
        <v>0</v>
      </c>
      <c r="N60" s="424"/>
      <c r="O60" s="410"/>
    </row>
    <row r="61" spans="1:15" ht="11.25" customHeight="1">
      <c r="A61" s="459"/>
      <c r="B61" s="420"/>
      <c r="C61" s="122" t="s">
        <v>25</v>
      </c>
      <c r="D61" s="411"/>
      <c r="E61" s="410"/>
      <c r="F61" s="424"/>
      <c r="G61" s="410"/>
      <c r="I61" s="459"/>
      <c r="J61" s="420"/>
      <c r="K61" s="122" t="s">
        <v>25</v>
      </c>
      <c r="L61" s="411"/>
      <c r="M61" s="410"/>
      <c r="N61" s="424"/>
      <c r="O61" s="410"/>
    </row>
    <row r="62" spans="1:15" ht="11.25" customHeight="1" thickBot="1">
      <c r="A62" s="460"/>
      <c r="B62" s="420"/>
      <c r="C62" s="118" t="s">
        <v>10</v>
      </c>
      <c r="D62" s="412">
        <f>SUM('Dati B'!D133:AB133)</f>
        <v>0</v>
      </c>
      <c r="E62" s="413">
        <f>IF(D62=0,0,D62/(F58+F62))</f>
        <v>0</v>
      </c>
      <c r="F62" s="414">
        <f>SUM(D62:D65)</f>
        <v>0</v>
      </c>
      <c r="G62" s="413">
        <f>IF(F62=0,0,F62/(F58+F62))</f>
        <v>0</v>
      </c>
      <c r="I62" s="460"/>
      <c r="J62" s="420"/>
      <c r="K62" s="118" t="s">
        <v>10</v>
      </c>
      <c r="L62" s="412">
        <f>SUM('Dati B'!D152:AB152)</f>
        <v>0</v>
      </c>
      <c r="M62" s="413">
        <f>IF(L62=0,0,L62/(N58+N62))</f>
        <v>0</v>
      </c>
      <c r="N62" s="414">
        <f>SUM(L62:L65)</f>
        <v>0</v>
      </c>
      <c r="O62" s="413">
        <f>IF(N62=0,0,N62/(N58+N62))</f>
        <v>0</v>
      </c>
    </row>
    <row r="63" spans="1:15" ht="11.25" customHeight="1">
      <c r="A63" s="453" t="str">
        <f>'Dati part'!J24</f>
        <v>-</v>
      </c>
      <c r="B63" s="420"/>
      <c r="C63" s="119" t="s">
        <v>26</v>
      </c>
      <c r="D63" s="412"/>
      <c r="E63" s="413"/>
      <c r="F63" s="414"/>
      <c r="G63" s="413"/>
      <c r="I63" s="453" t="str">
        <f>'Dati part'!J25</f>
        <v>-</v>
      </c>
      <c r="J63" s="420"/>
      <c r="K63" s="119" t="s">
        <v>26</v>
      </c>
      <c r="L63" s="412"/>
      <c r="M63" s="413"/>
      <c r="N63" s="414"/>
      <c r="O63" s="413"/>
    </row>
    <row r="64" spans="1:15" ht="11.25" customHeight="1">
      <c r="A64" s="454"/>
      <c r="B64" s="420"/>
      <c r="C64" s="118" t="s">
        <v>15</v>
      </c>
      <c r="D64" s="417">
        <f>SUM('Dati B'!D134:AB134)</f>
        <v>0</v>
      </c>
      <c r="E64" s="413">
        <f>IF(D64=0,0,D64/(F58+F62))</f>
        <v>0</v>
      </c>
      <c r="F64" s="414"/>
      <c r="G64" s="413"/>
      <c r="I64" s="454"/>
      <c r="J64" s="420"/>
      <c r="K64" s="118" t="s">
        <v>15</v>
      </c>
      <c r="L64" s="417">
        <f>SUM('Dati B'!D153:AB153)</f>
        <v>0</v>
      </c>
      <c r="M64" s="413">
        <f>IF(L64=0,0,L64/(N58+N62))</f>
        <v>0</v>
      </c>
      <c r="N64" s="414"/>
      <c r="O64" s="413"/>
    </row>
    <row r="65" spans="1:15" ht="11.25" customHeight="1" thickBot="1">
      <c r="A65" s="455"/>
      <c r="B65" s="421"/>
      <c r="C65" s="120" t="s">
        <v>27</v>
      </c>
      <c r="D65" s="418"/>
      <c r="E65" s="416"/>
      <c r="F65" s="415"/>
      <c r="G65" s="416"/>
      <c r="I65" s="455"/>
      <c r="J65" s="421"/>
      <c r="K65" s="120" t="s">
        <v>27</v>
      </c>
      <c r="L65" s="418"/>
      <c r="M65" s="416"/>
      <c r="N65" s="415"/>
      <c r="O65" s="416"/>
    </row>
  </sheetData>
  <sheetProtection password="F4DA" sheet="1" objects="1" scenarios="1"/>
  <mergeCells count="220">
    <mergeCell ref="A4:A29"/>
    <mergeCell ref="I4:I29"/>
    <mergeCell ref="A37:A62"/>
    <mergeCell ref="I37:I62"/>
    <mergeCell ref="A30:A32"/>
    <mergeCell ref="I30:I32"/>
    <mergeCell ref="D7:D8"/>
    <mergeCell ref="D9:D10"/>
    <mergeCell ref="D11:D12"/>
    <mergeCell ref="D13:D14"/>
    <mergeCell ref="I63:I65"/>
    <mergeCell ref="A63:A65"/>
    <mergeCell ref="B1:B8"/>
    <mergeCell ref="B9:B16"/>
    <mergeCell ref="B17:B24"/>
    <mergeCell ref="B25:B32"/>
    <mergeCell ref="A1:A3"/>
    <mergeCell ref="D1:D2"/>
    <mergeCell ref="D3:D4"/>
    <mergeCell ref="D5:D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1:E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1:F4"/>
    <mergeCell ref="F5:F8"/>
    <mergeCell ref="F9:F12"/>
    <mergeCell ref="F13:F16"/>
    <mergeCell ref="F17:F20"/>
    <mergeCell ref="F21:F24"/>
    <mergeCell ref="F25:F28"/>
    <mergeCell ref="F29:F32"/>
    <mergeCell ref="G1:G4"/>
    <mergeCell ref="G5:G8"/>
    <mergeCell ref="G9:G12"/>
    <mergeCell ref="G13:G16"/>
    <mergeCell ref="G17:G20"/>
    <mergeCell ref="G21:G24"/>
    <mergeCell ref="G25:G28"/>
    <mergeCell ref="G29:G32"/>
    <mergeCell ref="I1:I3"/>
    <mergeCell ref="J1:J8"/>
    <mergeCell ref="L1:L2"/>
    <mergeCell ref="M1:M2"/>
    <mergeCell ref="L5:L6"/>
    <mergeCell ref="M5:M6"/>
    <mergeCell ref="J9:J16"/>
    <mergeCell ref="L9:L10"/>
    <mergeCell ref="M9:M10"/>
    <mergeCell ref="N1:N4"/>
    <mergeCell ref="L11:L12"/>
    <mergeCell ref="M11:M12"/>
    <mergeCell ref="L13:L14"/>
    <mergeCell ref="M13:M14"/>
    <mergeCell ref="N9:N12"/>
    <mergeCell ref="O1:O4"/>
    <mergeCell ref="L3:L4"/>
    <mergeCell ref="M3:M4"/>
    <mergeCell ref="N5:N8"/>
    <mergeCell ref="O5:O8"/>
    <mergeCell ref="L7:L8"/>
    <mergeCell ref="M7:M8"/>
    <mergeCell ref="O9:O12"/>
    <mergeCell ref="N13:N16"/>
    <mergeCell ref="O13:O16"/>
    <mergeCell ref="L15:L16"/>
    <mergeCell ref="M15:M16"/>
    <mergeCell ref="J17:J24"/>
    <mergeCell ref="L17:L18"/>
    <mergeCell ref="M17:M18"/>
    <mergeCell ref="L21:L22"/>
    <mergeCell ref="M21:M22"/>
    <mergeCell ref="N17:N20"/>
    <mergeCell ref="O17:O20"/>
    <mergeCell ref="L19:L20"/>
    <mergeCell ref="M19:M20"/>
    <mergeCell ref="N21:N24"/>
    <mergeCell ref="O21:O24"/>
    <mergeCell ref="L23:L24"/>
    <mergeCell ref="M23:M24"/>
    <mergeCell ref="J25:J32"/>
    <mergeCell ref="L25:L26"/>
    <mergeCell ref="M25:M26"/>
    <mergeCell ref="N25:N28"/>
    <mergeCell ref="O25:O28"/>
    <mergeCell ref="L27:L28"/>
    <mergeCell ref="M27:M28"/>
    <mergeCell ref="L29:L30"/>
    <mergeCell ref="M29:M30"/>
    <mergeCell ref="N29:N32"/>
    <mergeCell ref="O29:O32"/>
    <mergeCell ref="L31:L32"/>
    <mergeCell ref="M31:M32"/>
    <mergeCell ref="A34:A36"/>
    <mergeCell ref="B34:B41"/>
    <mergeCell ref="D34:D35"/>
    <mergeCell ref="E34:E35"/>
    <mergeCell ref="D38:D39"/>
    <mergeCell ref="E38:E39"/>
    <mergeCell ref="B42:B49"/>
    <mergeCell ref="D42:D43"/>
    <mergeCell ref="E42:E43"/>
    <mergeCell ref="F34:F37"/>
    <mergeCell ref="D44:D45"/>
    <mergeCell ref="E44:E45"/>
    <mergeCell ref="D46:D47"/>
    <mergeCell ref="E46:E47"/>
    <mergeCell ref="F42:F45"/>
    <mergeCell ref="G34:G37"/>
    <mergeCell ref="D36:D37"/>
    <mergeCell ref="E36:E37"/>
    <mergeCell ref="F38:F41"/>
    <mergeCell ref="G38:G41"/>
    <mergeCell ref="D40:D41"/>
    <mergeCell ref="E40:E41"/>
    <mergeCell ref="G42:G45"/>
    <mergeCell ref="F46:F49"/>
    <mergeCell ref="G46:G49"/>
    <mergeCell ref="D48:D49"/>
    <mergeCell ref="E48:E49"/>
    <mergeCell ref="B50:B57"/>
    <mergeCell ref="D50:D51"/>
    <mergeCell ref="E50:E51"/>
    <mergeCell ref="D54:D55"/>
    <mergeCell ref="E54:E55"/>
    <mergeCell ref="F50:F53"/>
    <mergeCell ref="G50:G53"/>
    <mergeCell ref="D52:D53"/>
    <mergeCell ref="E52:E53"/>
    <mergeCell ref="F54:F57"/>
    <mergeCell ref="G54:G57"/>
    <mergeCell ref="D56:D57"/>
    <mergeCell ref="E56:E57"/>
    <mergeCell ref="B58:B65"/>
    <mergeCell ref="D58:D59"/>
    <mergeCell ref="E58:E59"/>
    <mergeCell ref="F58:F61"/>
    <mergeCell ref="G58:G61"/>
    <mergeCell ref="D60:D61"/>
    <mergeCell ref="E60:E61"/>
    <mergeCell ref="D62:D63"/>
    <mergeCell ref="E62:E63"/>
    <mergeCell ref="F62:F65"/>
    <mergeCell ref="G62:G65"/>
    <mergeCell ref="D64:D65"/>
    <mergeCell ref="E64:E65"/>
    <mergeCell ref="I34:I36"/>
    <mergeCell ref="J34:J41"/>
    <mergeCell ref="L34:L35"/>
    <mergeCell ref="M34:M35"/>
    <mergeCell ref="L38:L39"/>
    <mergeCell ref="M38:M39"/>
    <mergeCell ref="J42:J49"/>
    <mergeCell ref="L42:L43"/>
    <mergeCell ref="M42:M43"/>
    <mergeCell ref="N34:N37"/>
    <mergeCell ref="L44:L45"/>
    <mergeCell ref="M44:M45"/>
    <mergeCell ref="L46:L47"/>
    <mergeCell ref="M46:M47"/>
    <mergeCell ref="N42:N45"/>
    <mergeCell ref="O34:O37"/>
    <mergeCell ref="L36:L37"/>
    <mergeCell ref="M36:M37"/>
    <mergeCell ref="N38:N41"/>
    <mergeCell ref="O38:O41"/>
    <mergeCell ref="L40:L41"/>
    <mergeCell ref="M40:M41"/>
    <mergeCell ref="O42:O45"/>
    <mergeCell ref="N46:N49"/>
    <mergeCell ref="O46:O49"/>
    <mergeCell ref="L48:L49"/>
    <mergeCell ref="M48:M49"/>
    <mergeCell ref="J50:J57"/>
    <mergeCell ref="L50:L51"/>
    <mergeCell ref="M50:M51"/>
    <mergeCell ref="L54:L55"/>
    <mergeCell ref="M54:M55"/>
    <mergeCell ref="N50:N53"/>
    <mergeCell ref="O50:O53"/>
    <mergeCell ref="L52:L53"/>
    <mergeCell ref="M52:M53"/>
    <mergeCell ref="N54:N57"/>
    <mergeCell ref="O54:O57"/>
    <mergeCell ref="L56:L57"/>
    <mergeCell ref="M56:M57"/>
    <mergeCell ref="J58:J65"/>
    <mergeCell ref="L58:L59"/>
    <mergeCell ref="M58:M59"/>
    <mergeCell ref="N58:N61"/>
    <mergeCell ref="O58:O61"/>
    <mergeCell ref="L60:L61"/>
    <mergeCell ref="M60:M61"/>
    <mergeCell ref="L62:L63"/>
    <mergeCell ref="M62:M63"/>
    <mergeCell ref="N62:N65"/>
    <mergeCell ref="O62:O65"/>
    <mergeCell ref="L64:L65"/>
    <mergeCell ref="M64:M6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">
    <tabColor indexed="14"/>
  </sheetPr>
  <dimension ref="A1:O65"/>
  <sheetViews>
    <sheetView workbookViewId="0" topLeftCell="A1">
      <selection activeCell="D13" sqref="D13:D14"/>
    </sheetView>
  </sheetViews>
  <sheetFormatPr defaultColWidth="9.140625" defaultRowHeight="11.25" customHeight="1"/>
  <cols>
    <col min="1" max="1" width="5.8515625" style="63" customWidth="1"/>
    <col min="2" max="2" width="3.00390625" style="63" bestFit="1" customWidth="1"/>
    <col min="3" max="3" width="16.7109375" style="76" bestFit="1" customWidth="1"/>
    <col min="4" max="4" width="4.28125" style="63" customWidth="1"/>
    <col min="5" max="5" width="5.8515625" style="63" bestFit="1" customWidth="1"/>
    <col min="6" max="6" width="4.28125" style="63" customWidth="1"/>
    <col min="7" max="7" width="5.8515625" style="63" bestFit="1" customWidth="1"/>
    <col min="8" max="8" width="2.140625" style="63" customWidth="1"/>
    <col min="9" max="9" width="5.8515625" style="63" customWidth="1"/>
    <col min="10" max="10" width="3.00390625" style="63" bestFit="1" customWidth="1"/>
    <col min="11" max="11" width="16.7109375" style="63" bestFit="1" customWidth="1"/>
    <col min="12" max="12" width="4.28125" style="63" customWidth="1"/>
    <col min="13" max="13" width="5.8515625" style="63" customWidth="1"/>
    <col min="14" max="14" width="4.28125" style="63" customWidth="1"/>
    <col min="15" max="15" width="5.8515625" style="63" customWidth="1"/>
    <col min="16" max="16384" width="9.140625" style="63" customWidth="1"/>
  </cols>
  <sheetData>
    <row r="1" spans="1:15" ht="11.25" customHeight="1">
      <c r="A1" s="437">
        <f>'Dati part'!B26</f>
        <v>0</v>
      </c>
      <c r="B1" s="429" t="s">
        <v>3</v>
      </c>
      <c r="C1" s="115" t="s">
        <v>7</v>
      </c>
      <c r="D1" s="434">
        <f>SUM('Dati B'!D157:AB157)</f>
        <v>0</v>
      </c>
      <c r="E1" s="431">
        <f>IF(D1=0,0,D1/(F1+F5))</f>
        <v>0</v>
      </c>
      <c r="F1" s="435">
        <f>SUM(D1:D4)</f>
        <v>0</v>
      </c>
      <c r="G1" s="431">
        <f>IF(F1=0,0,F1/(F1+F5))</f>
        <v>0</v>
      </c>
      <c r="I1" s="437">
        <f>'Dati part'!B27</f>
        <v>0</v>
      </c>
      <c r="J1" s="429" t="s">
        <v>3</v>
      </c>
      <c r="K1" s="115" t="s">
        <v>7</v>
      </c>
      <c r="L1" s="434">
        <f>SUM('Dati B'!D176:AB176)</f>
        <v>0</v>
      </c>
      <c r="M1" s="431">
        <f>IF(L1=0,0,L1/(N1+N5))</f>
        <v>0</v>
      </c>
      <c r="N1" s="435">
        <f>SUM(L1:L4)</f>
        <v>0</v>
      </c>
      <c r="O1" s="431">
        <f>IF(N1=0,0,N1/(N1+N5))</f>
        <v>0</v>
      </c>
    </row>
    <row r="2" spans="1:15" ht="11.25" customHeight="1">
      <c r="A2" s="438"/>
      <c r="B2" s="420"/>
      <c r="C2" s="116" t="s">
        <v>8</v>
      </c>
      <c r="D2" s="433"/>
      <c r="E2" s="432"/>
      <c r="F2" s="436"/>
      <c r="G2" s="432"/>
      <c r="I2" s="438"/>
      <c r="J2" s="420"/>
      <c r="K2" s="116" t="s">
        <v>8</v>
      </c>
      <c r="L2" s="433"/>
      <c r="M2" s="432"/>
      <c r="N2" s="436"/>
      <c r="O2" s="432"/>
    </row>
    <row r="3" spans="1:15" ht="11.25" customHeight="1" thickBot="1">
      <c r="A3" s="439"/>
      <c r="B3" s="420"/>
      <c r="C3" s="117" t="s">
        <v>9</v>
      </c>
      <c r="D3" s="433">
        <f>SUM('Dati B'!D158:AB158)</f>
        <v>0</v>
      </c>
      <c r="E3" s="432">
        <f>IF(D3=0,0,D3/(F1+F5))</f>
        <v>0</v>
      </c>
      <c r="F3" s="436"/>
      <c r="G3" s="432"/>
      <c r="I3" s="439"/>
      <c r="J3" s="420"/>
      <c r="K3" s="117" t="s">
        <v>9</v>
      </c>
      <c r="L3" s="433">
        <f>SUM('Dati B'!D177:AB177)</f>
        <v>0</v>
      </c>
      <c r="M3" s="432">
        <f>IF(L3=0,0,L3/(N1+N5))</f>
        <v>0</v>
      </c>
      <c r="N3" s="436"/>
      <c r="O3" s="432"/>
    </row>
    <row r="4" spans="1:15" ht="11.25" customHeight="1">
      <c r="A4" s="456" t="str">
        <f>'Dati part'!C26</f>
        <v>NOME E COGNOME</v>
      </c>
      <c r="B4" s="420"/>
      <c r="C4" s="116" t="s">
        <v>29</v>
      </c>
      <c r="D4" s="433"/>
      <c r="E4" s="432"/>
      <c r="F4" s="436"/>
      <c r="G4" s="432"/>
      <c r="I4" s="456" t="str">
        <f>'Dati part'!C27</f>
        <v>NOME E COGNOME</v>
      </c>
      <c r="J4" s="420"/>
      <c r="K4" s="116" t="s">
        <v>29</v>
      </c>
      <c r="L4" s="433"/>
      <c r="M4" s="432"/>
      <c r="N4" s="436"/>
      <c r="O4" s="432"/>
    </row>
    <row r="5" spans="1:15" ht="11.25" customHeight="1">
      <c r="A5" s="457"/>
      <c r="B5" s="420"/>
      <c r="C5" s="118" t="s">
        <v>10</v>
      </c>
      <c r="D5" s="412">
        <f>SUM('Dati B'!D159:AB159)</f>
        <v>0</v>
      </c>
      <c r="E5" s="413">
        <f>IF(D5=0,0,D5/(F1+F5))</f>
        <v>0</v>
      </c>
      <c r="F5" s="414">
        <f>SUM(D5:D8)</f>
        <v>0</v>
      </c>
      <c r="G5" s="413">
        <f>IF(F5=0,0,F5/(F1+F5))</f>
        <v>0</v>
      </c>
      <c r="I5" s="459"/>
      <c r="J5" s="420"/>
      <c r="K5" s="118" t="s">
        <v>10</v>
      </c>
      <c r="L5" s="412">
        <f>SUM('Dati B'!D178:AB178)</f>
        <v>0</v>
      </c>
      <c r="M5" s="413">
        <f>IF(L5=0,0,L5/(N1+N5))</f>
        <v>0</v>
      </c>
      <c r="N5" s="414">
        <f>SUM(L5:L8)</f>
        <v>0</v>
      </c>
      <c r="O5" s="413">
        <f>IF(N5=0,0,N5/(N1+N5))</f>
        <v>0</v>
      </c>
    </row>
    <row r="6" spans="1:15" ht="11.25" customHeight="1">
      <c r="A6" s="457"/>
      <c r="B6" s="420"/>
      <c r="C6" s="119" t="s">
        <v>11</v>
      </c>
      <c r="D6" s="412"/>
      <c r="E6" s="413"/>
      <c r="F6" s="414"/>
      <c r="G6" s="413"/>
      <c r="I6" s="459"/>
      <c r="J6" s="420"/>
      <c r="K6" s="119" t="s">
        <v>11</v>
      </c>
      <c r="L6" s="412"/>
      <c r="M6" s="413"/>
      <c r="N6" s="414"/>
      <c r="O6" s="413"/>
    </row>
    <row r="7" spans="1:15" ht="11.25" customHeight="1">
      <c r="A7" s="457"/>
      <c r="B7" s="420"/>
      <c r="C7" s="118" t="s">
        <v>30</v>
      </c>
      <c r="D7" s="425">
        <f>SUM('Dati B'!D160:AB160)</f>
        <v>0</v>
      </c>
      <c r="E7" s="413">
        <f>IF(D7=0,0,D7/(F1+F5))</f>
        <v>0</v>
      </c>
      <c r="F7" s="414"/>
      <c r="G7" s="413"/>
      <c r="I7" s="459"/>
      <c r="J7" s="420"/>
      <c r="K7" s="118" t="s">
        <v>30</v>
      </c>
      <c r="L7" s="425">
        <f>SUM('Dati B'!D179:AB179)</f>
        <v>0</v>
      </c>
      <c r="M7" s="413">
        <f>IF(L7=0,0,L7/(N1+N5))</f>
        <v>0</v>
      </c>
      <c r="N7" s="414"/>
      <c r="O7" s="413"/>
    </row>
    <row r="8" spans="1:15" ht="11.25" customHeight="1" thickBot="1">
      <c r="A8" s="457"/>
      <c r="B8" s="421"/>
      <c r="C8" s="120" t="s">
        <v>28</v>
      </c>
      <c r="D8" s="426"/>
      <c r="E8" s="416"/>
      <c r="F8" s="415"/>
      <c r="G8" s="416"/>
      <c r="I8" s="459"/>
      <c r="J8" s="421"/>
      <c r="K8" s="120" t="s">
        <v>28</v>
      </c>
      <c r="L8" s="426"/>
      <c r="M8" s="416"/>
      <c r="N8" s="415"/>
      <c r="O8" s="416"/>
    </row>
    <row r="9" spans="1:15" ht="11.25" customHeight="1">
      <c r="A9" s="457"/>
      <c r="B9" s="429" t="s">
        <v>4</v>
      </c>
      <c r="C9" s="121" t="s">
        <v>7</v>
      </c>
      <c r="D9" s="434">
        <f>SUM('Dati B'!D161:AB161)</f>
        <v>0</v>
      </c>
      <c r="E9" s="431">
        <f>IF(D9=0,0,D9/(F9+F13))</f>
        <v>0</v>
      </c>
      <c r="F9" s="435">
        <f>SUM(D9:D12)</f>
        <v>0</v>
      </c>
      <c r="G9" s="431">
        <f>IF(F9=0,0,F9/(F9+F13))</f>
        <v>0</v>
      </c>
      <c r="I9" s="459"/>
      <c r="J9" s="429" t="s">
        <v>4</v>
      </c>
      <c r="K9" s="121" t="s">
        <v>7</v>
      </c>
      <c r="L9" s="434">
        <f>SUM('Dati B'!D180:AB180)</f>
        <v>0</v>
      </c>
      <c r="M9" s="431">
        <f>IF(L9=0,0,L9/(N9+N13))</f>
        <v>0</v>
      </c>
      <c r="N9" s="435">
        <f>SUM(L9:L12)</f>
        <v>0</v>
      </c>
      <c r="O9" s="431">
        <f>IF(N9=0,0,N9/(N9+N13))</f>
        <v>0</v>
      </c>
    </row>
    <row r="10" spans="1:15" ht="11.25" customHeight="1">
      <c r="A10" s="457"/>
      <c r="B10" s="420"/>
      <c r="C10" s="122" t="s">
        <v>13</v>
      </c>
      <c r="D10" s="433"/>
      <c r="E10" s="432"/>
      <c r="F10" s="436"/>
      <c r="G10" s="432"/>
      <c r="I10" s="459"/>
      <c r="J10" s="420"/>
      <c r="K10" s="122" t="s">
        <v>13</v>
      </c>
      <c r="L10" s="433"/>
      <c r="M10" s="432"/>
      <c r="N10" s="436"/>
      <c r="O10" s="432"/>
    </row>
    <row r="11" spans="1:15" ht="11.25" customHeight="1">
      <c r="A11" s="457"/>
      <c r="B11" s="420"/>
      <c r="C11" s="123" t="s">
        <v>9</v>
      </c>
      <c r="D11" s="433">
        <f>SUM('Dati B'!D162:AB162)</f>
        <v>0</v>
      </c>
      <c r="E11" s="432">
        <f>IF(D11=0,0,D11/(F9+F13))</f>
        <v>0</v>
      </c>
      <c r="F11" s="436"/>
      <c r="G11" s="432"/>
      <c r="I11" s="459"/>
      <c r="J11" s="420"/>
      <c r="K11" s="123" t="s">
        <v>9</v>
      </c>
      <c r="L11" s="433">
        <f>SUM('Dati B'!D181:AB181)</f>
        <v>0</v>
      </c>
      <c r="M11" s="432">
        <f>IF(L11=0,0,L11/(N9+N13))</f>
        <v>0</v>
      </c>
      <c r="N11" s="436"/>
      <c r="O11" s="432"/>
    </row>
    <row r="12" spans="1:15" ht="11.25" customHeight="1">
      <c r="A12" s="457"/>
      <c r="B12" s="420"/>
      <c r="C12" s="122" t="s">
        <v>25</v>
      </c>
      <c r="D12" s="433"/>
      <c r="E12" s="432"/>
      <c r="F12" s="436"/>
      <c r="G12" s="432"/>
      <c r="I12" s="459"/>
      <c r="J12" s="420"/>
      <c r="K12" s="122" t="s">
        <v>25</v>
      </c>
      <c r="L12" s="433"/>
      <c r="M12" s="432"/>
      <c r="N12" s="436"/>
      <c r="O12" s="432"/>
    </row>
    <row r="13" spans="1:15" ht="11.25" customHeight="1">
      <c r="A13" s="457"/>
      <c r="B13" s="420"/>
      <c r="C13" s="118" t="s">
        <v>14</v>
      </c>
      <c r="D13" s="412">
        <f>SUM('Dati B'!D163:AB163)</f>
        <v>0</v>
      </c>
      <c r="E13" s="413">
        <f>IF(D13=0,0,D13/(F9+F13))</f>
        <v>0</v>
      </c>
      <c r="F13" s="414">
        <f>SUM(D13:D16)</f>
        <v>0</v>
      </c>
      <c r="G13" s="413">
        <f>IF(F13=0,0,F13/(F9+F13))</f>
        <v>0</v>
      </c>
      <c r="I13" s="459"/>
      <c r="J13" s="420"/>
      <c r="K13" s="118" t="s">
        <v>14</v>
      </c>
      <c r="L13" s="412">
        <f>SUM('Dati B'!D182:AB182)</f>
        <v>0</v>
      </c>
      <c r="M13" s="413">
        <f>IF(L13=0,0,L13/(N9+N13))</f>
        <v>0</v>
      </c>
      <c r="N13" s="414">
        <f>SUM(L13:L16)</f>
        <v>0</v>
      </c>
      <c r="O13" s="413">
        <f>IF(N13=0,0,N13/(N9+N13))</f>
        <v>0</v>
      </c>
    </row>
    <row r="14" spans="1:15" ht="11.25" customHeight="1">
      <c r="A14" s="457"/>
      <c r="B14" s="420"/>
      <c r="C14" s="119" t="s">
        <v>26</v>
      </c>
      <c r="D14" s="412"/>
      <c r="E14" s="413"/>
      <c r="F14" s="414"/>
      <c r="G14" s="413"/>
      <c r="I14" s="459"/>
      <c r="J14" s="420"/>
      <c r="K14" s="119" t="s">
        <v>26</v>
      </c>
      <c r="L14" s="412"/>
      <c r="M14" s="413"/>
      <c r="N14" s="414"/>
      <c r="O14" s="413"/>
    </row>
    <row r="15" spans="1:15" ht="11.25" customHeight="1">
      <c r="A15" s="457"/>
      <c r="B15" s="420"/>
      <c r="C15" s="118" t="s">
        <v>15</v>
      </c>
      <c r="D15" s="417">
        <f>SUM('Dati B'!D164:AB164)</f>
        <v>0</v>
      </c>
      <c r="E15" s="413">
        <f>IF(D15=0,0,D15/(F9+F13))</f>
        <v>0</v>
      </c>
      <c r="F15" s="414"/>
      <c r="G15" s="413"/>
      <c r="I15" s="459"/>
      <c r="J15" s="420"/>
      <c r="K15" s="118" t="s">
        <v>15</v>
      </c>
      <c r="L15" s="417">
        <f>SUM('Dati B'!D183:AB183)</f>
        <v>0</v>
      </c>
      <c r="M15" s="413">
        <f>IF(L15=0,0,L15/(N9+N13))</f>
        <v>0</v>
      </c>
      <c r="N15" s="414"/>
      <c r="O15" s="413"/>
    </row>
    <row r="16" spans="1:15" ht="11.25" customHeight="1" thickBot="1">
      <c r="A16" s="457"/>
      <c r="B16" s="421"/>
      <c r="C16" s="120" t="s">
        <v>27</v>
      </c>
      <c r="D16" s="418"/>
      <c r="E16" s="416"/>
      <c r="F16" s="415"/>
      <c r="G16" s="416"/>
      <c r="I16" s="459"/>
      <c r="J16" s="421"/>
      <c r="K16" s="120" t="s">
        <v>27</v>
      </c>
      <c r="L16" s="418"/>
      <c r="M16" s="416"/>
      <c r="N16" s="415"/>
      <c r="O16" s="416"/>
    </row>
    <row r="17" spans="1:15" ht="11.25" customHeight="1">
      <c r="A17" s="457"/>
      <c r="B17" s="429" t="s">
        <v>5</v>
      </c>
      <c r="C17" s="121" t="s">
        <v>16</v>
      </c>
      <c r="D17" s="430">
        <f>SUM('Dati B'!D165:AB165)</f>
        <v>0</v>
      </c>
      <c r="E17" s="428">
        <f>IF(D17=0,0,D17/(F17+F21))</f>
        <v>0</v>
      </c>
      <c r="F17" s="427">
        <f>SUM(D17:D20)</f>
        <v>0</v>
      </c>
      <c r="G17" s="428">
        <f>IF(F17=0,0,F17/(F17+F21))</f>
        <v>0</v>
      </c>
      <c r="I17" s="459"/>
      <c r="J17" s="429" t="s">
        <v>5</v>
      </c>
      <c r="K17" s="121" t="s">
        <v>16</v>
      </c>
      <c r="L17" s="430">
        <f>SUM('Dati B'!D184:AB184)</f>
        <v>0</v>
      </c>
      <c r="M17" s="428">
        <f>IF(L17=0,0,L17/(N17+N21))</f>
        <v>0</v>
      </c>
      <c r="N17" s="427">
        <f>SUM(L17:L20)</f>
        <v>0</v>
      </c>
      <c r="O17" s="428">
        <f>IF(N17=0,0,N17/(N17+N21))</f>
        <v>0</v>
      </c>
    </row>
    <row r="18" spans="1:15" ht="11.25" customHeight="1">
      <c r="A18" s="457"/>
      <c r="B18" s="420"/>
      <c r="C18" s="122" t="s">
        <v>8</v>
      </c>
      <c r="D18" s="411"/>
      <c r="E18" s="410"/>
      <c r="F18" s="424"/>
      <c r="G18" s="410"/>
      <c r="I18" s="459"/>
      <c r="J18" s="420"/>
      <c r="K18" s="122" t="s">
        <v>8</v>
      </c>
      <c r="L18" s="411"/>
      <c r="M18" s="410"/>
      <c r="N18" s="424"/>
      <c r="O18" s="410"/>
    </row>
    <row r="19" spans="1:15" ht="11.25" customHeight="1">
      <c r="A19" s="457"/>
      <c r="B19" s="420"/>
      <c r="C19" s="123" t="s">
        <v>9</v>
      </c>
      <c r="D19" s="411">
        <f>SUM('Dati B'!D166:AB166)</f>
        <v>0</v>
      </c>
      <c r="E19" s="410">
        <f>IF(D19=0,0,D19/(F17+F21))</f>
        <v>0</v>
      </c>
      <c r="F19" s="424"/>
      <c r="G19" s="410"/>
      <c r="I19" s="459"/>
      <c r="J19" s="420"/>
      <c r="K19" s="123" t="s">
        <v>9</v>
      </c>
      <c r="L19" s="411">
        <f>SUM('Dati B'!D185:AB185)</f>
        <v>0</v>
      </c>
      <c r="M19" s="410">
        <f>IF(L19=0,0,L19/(N17+N21))</f>
        <v>0</v>
      </c>
      <c r="N19" s="424"/>
      <c r="O19" s="410"/>
    </row>
    <row r="20" spans="1:15" ht="11.25" customHeight="1">
      <c r="A20" s="457"/>
      <c r="B20" s="420"/>
      <c r="C20" s="122" t="s">
        <v>17</v>
      </c>
      <c r="D20" s="411"/>
      <c r="E20" s="410"/>
      <c r="F20" s="424"/>
      <c r="G20" s="410"/>
      <c r="I20" s="459"/>
      <c r="J20" s="420"/>
      <c r="K20" s="122" t="s">
        <v>17</v>
      </c>
      <c r="L20" s="411"/>
      <c r="M20" s="410"/>
      <c r="N20" s="424"/>
      <c r="O20" s="410"/>
    </row>
    <row r="21" spans="1:15" ht="11.25" customHeight="1">
      <c r="A21" s="457"/>
      <c r="B21" s="420"/>
      <c r="C21" s="118" t="s">
        <v>18</v>
      </c>
      <c r="D21" s="412">
        <f>SUM('Dati B'!D167:AB167)</f>
        <v>0</v>
      </c>
      <c r="E21" s="413">
        <f>IF(D21=0,0,D21/(F17+F21))</f>
        <v>0</v>
      </c>
      <c r="F21" s="414">
        <f>SUM(D21:D24)</f>
        <v>0</v>
      </c>
      <c r="G21" s="413">
        <f>IF(F21=0,0,F21/(F17+F21))</f>
        <v>0</v>
      </c>
      <c r="I21" s="459"/>
      <c r="J21" s="420"/>
      <c r="K21" s="118" t="s">
        <v>18</v>
      </c>
      <c r="L21" s="412">
        <f>SUM('Dati B'!D186:AB186)</f>
        <v>0</v>
      </c>
      <c r="M21" s="413">
        <f>IF(L21=0,0,L21/(N17+N21))</f>
        <v>0</v>
      </c>
      <c r="N21" s="414">
        <f>SUM(L21:L24)</f>
        <v>0</v>
      </c>
      <c r="O21" s="413">
        <f>IF(N21=0,0,N21/(N17+N21))</f>
        <v>0</v>
      </c>
    </row>
    <row r="22" spans="1:15" ht="11.25" customHeight="1">
      <c r="A22" s="457"/>
      <c r="B22" s="420"/>
      <c r="C22" s="119" t="s">
        <v>19</v>
      </c>
      <c r="D22" s="412"/>
      <c r="E22" s="413"/>
      <c r="F22" s="414"/>
      <c r="G22" s="413"/>
      <c r="I22" s="459"/>
      <c r="J22" s="420"/>
      <c r="K22" s="119" t="s">
        <v>19</v>
      </c>
      <c r="L22" s="412"/>
      <c r="M22" s="413"/>
      <c r="N22" s="414"/>
      <c r="O22" s="413"/>
    </row>
    <row r="23" spans="1:15" ht="11.25" customHeight="1">
      <c r="A23" s="457"/>
      <c r="B23" s="420"/>
      <c r="C23" s="118" t="s">
        <v>12</v>
      </c>
      <c r="D23" s="425">
        <f>SUM('Dati B'!D168:AB168)</f>
        <v>0</v>
      </c>
      <c r="E23" s="413">
        <f>IF(D23=0,0,D23/(F17+F21))</f>
        <v>0</v>
      </c>
      <c r="F23" s="414"/>
      <c r="G23" s="413"/>
      <c r="I23" s="459"/>
      <c r="J23" s="420"/>
      <c r="K23" s="118" t="s">
        <v>12</v>
      </c>
      <c r="L23" s="425">
        <f>SUM('Dati B'!D187:AB187)</f>
        <v>0</v>
      </c>
      <c r="M23" s="413">
        <f>IF(L23=0,0,L23/(N17+N21))</f>
        <v>0</v>
      </c>
      <c r="N23" s="414"/>
      <c r="O23" s="413"/>
    </row>
    <row r="24" spans="1:15" ht="11.25" customHeight="1" thickBot="1">
      <c r="A24" s="457"/>
      <c r="B24" s="421"/>
      <c r="C24" s="120" t="s">
        <v>28</v>
      </c>
      <c r="D24" s="426"/>
      <c r="E24" s="416"/>
      <c r="F24" s="415"/>
      <c r="G24" s="416"/>
      <c r="I24" s="459"/>
      <c r="J24" s="421"/>
      <c r="K24" s="120" t="s">
        <v>28</v>
      </c>
      <c r="L24" s="426"/>
      <c r="M24" s="416"/>
      <c r="N24" s="415"/>
      <c r="O24" s="416"/>
    </row>
    <row r="25" spans="1:15" ht="11.25" customHeight="1">
      <c r="A25" s="457"/>
      <c r="B25" s="419" t="s">
        <v>22</v>
      </c>
      <c r="C25" s="121" t="s">
        <v>7</v>
      </c>
      <c r="D25" s="422">
        <f>SUM('Dati B'!D169:AB169)</f>
        <v>0</v>
      </c>
      <c r="E25" s="409">
        <f>IF(D25=0,0,D25/(F25+F29))</f>
        <v>0</v>
      </c>
      <c r="F25" s="423">
        <f>SUM(D25:D28)</f>
        <v>0</v>
      </c>
      <c r="G25" s="409">
        <f>IF(F25=0,0,F25/(F25+F29))</f>
        <v>0</v>
      </c>
      <c r="I25" s="459"/>
      <c r="J25" s="419" t="s">
        <v>22</v>
      </c>
      <c r="K25" s="121" t="s">
        <v>7</v>
      </c>
      <c r="L25" s="422">
        <f>SUM('Dati B'!D188:AB188)</f>
        <v>0</v>
      </c>
      <c r="M25" s="409">
        <f>IF(L25=0,0,L25/(N25+N29))</f>
        <v>0</v>
      </c>
      <c r="N25" s="423">
        <f>SUM(L25:L28)</f>
        <v>0</v>
      </c>
      <c r="O25" s="409">
        <f>IF(N25=0,0,N25/(N25+N29))</f>
        <v>0</v>
      </c>
    </row>
    <row r="26" spans="1:15" ht="11.25" customHeight="1">
      <c r="A26" s="457"/>
      <c r="B26" s="420"/>
      <c r="C26" s="122" t="s">
        <v>13</v>
      </c>
      <c r="D26" s="411"/>
      <c r="E26" s="410"/>
      <c r="F26" s="424"/>
      <c r="G26" s="410"/>
      <c r="I26" s="459"/>
      <c r="J26" s="420"/>
      <c r="K26" s="122" t="s">
        <v>13</v>
      </c>
      <c r="L26" s="411"/>
      <c r="M26" s="410"/>
      <c r="N26" s="424"/>
      <c r="O26" s="410"/>
    </row>
    <row r="27" spans="1:15" ht="11.25" customHeight="1">
      <c r="A27" s="457"/>
      <c r="B27" s="420"/>
      <c r="C27" s="123" t="s">
        <v>9</v>
      </c>
      <c r="D27" s="411">
        <f>SUM('Dati B'!D170:AB170)</f>
        <v>0</v>
      </c>
      <c r="E27" s="410">
        <f>IF(D27=0,0,D27/(F25+F29))</f>
        <v>0</v>
      </c>
      <c r="F27" s="424"/>
      <c r="G27" s="410"/>
      <c r="I27" s="459"/>
      <c r="J27" s="420"/>
      <c r="K27" s="123" t="s">
        <v>9</v>
      </c>
      <c r="L27" s="411">
        <f>SUM('Dati B'!D189:AB189)</f>
        <v>0</v>
      </c>
      <c r="M27" s="410">
        <f>IF(L27=0,0,L27/(N25+N29))</f>
        <v>0</v>
      </c>
      <c r="N27" s="424"/>
      <c r="O27" s="410"/>
    </row>
    <row r="28" spans="1:15" ht="11.25" customHeight="1">
      <c r="A28" s="457"/>
      <c r="B28" s="420"/>
      <c r="C28" s="122" t="s">
        <v>25</v>
      </c>
      <c r="D28" s="411"/>
      <c r="E28" s="410"/>
      <c r="F28" s="424"/>
      <c r="G28" s="410"/>
      <c r="I28" s="459"/>
      <c r="J28" s="420"/>
      <c r="K28" s="122" t="s">
        <v>25</v>
      </c>
      <c r="L28" s="411"/>
      <c r="M28" s="410"/>
      <c r="N28" s="424"/>
      <c r="O28" s="410"/>
    </row>
    <row r="29" spans="1:15" ht="11.25" customHeight="1" thickBot="1">
      <c r="A29" s="458"/>
      <c r="B29" s="420"/>
      <c r="C29" s="118" t="s">
        <v>10</v>
      </c>
      <c r="D29" s="412">
        <f>SUM('Dati B'!D171:AB171)</f>
        <v>0</v>
      </c>
      <c r="E29" s="413">
        <f>IF(D29=0,0,D29/(F25+F29))</f>
        <v>0</v>
      </c>
      <c r="F29" s="414">
        <f>SUM(D29:D32)</f>
        <v>0</v>
      </c>
      <c r="G29" s="413">
        <f>IF(F29=0,0,F29/(F25+F29))</f>
        <v>0</v>
      </c>
      <c r="I29" s="460"/>
      <c r="J29" s="420"/>
      <c r="K29" s="118" t="s">
        <v>10</v>
      </c>
      <c r="L29" s="412">
        <f>SUM('Dati B'!D190:AB190)</f>
        <v>0</v>
      </c>
      <c r="M29" s="413">
        <f>IF(L29=0,0,L29/(N25+N29))</f>
        <v>0</v>
      </c>
      <c r="N29" s="414">
        <f>SUM(L29:L32)</f>
        <v>0</v>
      </c>
      <c r="O29" s="413">
        <f>IF(N29=0,0,N29/(N25+N29))</f>
        <v>0</v>
      </c>
    </row>
    <row r="30" spans="1:15" ht="11.25" customHeight="1">
      <c r="A30" s="453" t="str">
        <f>'Dati part'!J26</f>
        <v>-</v>
      </c>
      <c r="B30" s="420"/>
      <c r="C30" s="119" t="s">
        <v>26</v>
      </c>
      <c r="D30" s="412"/>
      <c r="E30" s="413"/>
      <c r="F30" s="414"/>
      <c r="G30" s="413"/>
      <c r="I30" s="453" t="str">
        <f>'Dati part'!J27</f>
        <v>-</v>
      </c>
      <c r="J30" s="420"/>
      <c r="K30" s="119" t="s">
        <v>26</v>
      </c>
      <c r="L30" s="412"/>
      <c r="M30" s="413"/>
      <c r="N30" s="414"/>
      <c r="O30" s="413"/>
    </row>
    <row r="31" spans="1:15" ht="11.25" customHeight="1">
      <c r="A31" s="454"/>
      <c r="B31" s="420"/>
      <c r="C31" s="118" t="s">
        <v>15</v>
      </c>
      <c r="D31" s="417">
        <f>SUM('Dati B'!D172:AB172)</f>
        <v>0</v>
      </c>
      <c r="E31" s="413">
        <f>IF(D31=0,0,D31/(F25+F29))</f>
        <v>0</v>
      </c>
      <c r="F31" s="414"/>
      <c r="G31" s="413"/>
      <c r="I31" s="454"/>
      <c r="J31" s="420"/>
      <c r="K31" s="118" t="s">
        <v>15</v>
      </c>
      <c r="L31" s="417">
        <f>SUM('Dati B'!D191:AB191)</f>
        <v>0</v>
      </c>
      <c r="M31" s="413">
        <f>IF(L31=0,0,L31/(N25+N29))</f>
        <v>0</v>
      </c>
      <c r="N31" s="414"/>
      <c r="O31" s="413"/>
    </row>
    <row r="32" spans="1:15" ht="11.25" customHeight="1" thickBot="1">
      <c r="A32" s="455"/>
      <c r="B32" s="421"/>
      <c r="C32" s="120" t="s">
        <v>27</v>
      </c>
      <c r="D32" s="418"/>
      <c r="E32" s="416"/>
      <c r="F32" s="415"/>
      <c r="G32" s="416"/>
      <c r="I32" s="455"/>
      <c r="J32" s="421"/>
      <c r="K32" s="120" t="s">
        <v>27</v>
      </c>
      <c r="L32" s="418"/>
      <c r="M32" s="416"/>
      <c r="N32" s="415"/>
      <c r="O32" s="416"/>
    </row>
    <row r="33" ht="11.25" customHeight="1" thickBot="1"/>
    <row r="34" spans="1:15" ht="11.25" customHeight="1">
      <c r="A34" s="437">
        <f>'Dati part'!B28</f>
        <v>0</v>
      </c>
      <c r="B34" s="429" t="s">
        <v>3</v>
      </c>
      <c r="C34" s="115" t="s">
        <v>7</v>
      </c>
      <c r="D34" s="434">
        <f>SUM('Dati B'!D195:AB195)</f>
        <v>0</v>
      </c>
      <c r="E34" s="431">
        <f>IF(D34=0,0,D34/(F34+F38))</f>
        <v>0</v>
      </c>
      <c r="F34" s="435">
        <f>SUM(D34:D37)</f>
        <v>0</v>
      </c>
      <c r="G34" s="431">
        <f>IF(F34=0,0,F34/(F34+F38))</f>
        <v>0</v>
      </c>
      <c r="I34" s="437">
        <f>'Dati part'!B29</f>
        <v>0</v>
      </c>
      <c r="J34" s="429" t="s">
        <v>3</v>
      </c>
      <c r="K34" s="115" t="s">
        <v>7</v>
      </c>
      <c r="L34" s="434">
        <f>SUM('Dati B'!D214:AB214)</f>
        <v>0</v>
      </c>
      <c r="M34" s="431">
        <f>IF(L34=0,0,L34/(N34+N38))</f>
        <v>0</v>
      </c>
      <c r="N34" s="435">
        <f>SUM(L34:L37)</f>
        <v>0</v>
      </c>
      <c r="O34" s="431">
        <f>IF(N34=0,0,N34/(N34+N38))</f>
        <v>0</v>
      </c>
    </row>
    <row r="35" spans="1:15" ht="11.25" customHeight="1">
      <c r="A35" s="438"/>
      <c r="B35" s="420"/>
      <c r="C35" s="116" t="s">
        <v>8</v>
      </c>
      <c r="D35" s="433"/>
      <c r="E35" s="432"/>
      <c r="F35" s="436"/>
      <c r="G35" s="432"/>
      <c r="I35" s="438"/>
      <c r="J35" s="420"/>
      <c r="K35" s="116" t="s">
        <v>8</v>
      </c>
      <c r="L35" s="433"/>
      <c r="M35" s="432"/>
      <c r="N35" s="436"/>
      <c r="O35" s="432"/>
    </row>
    <row r="36" spans="1:15" ht="11.25" customHeight="1" thickBot="1">
      <c r="A36" s="439"/>
      <c r="B36" s="420"/>
      <c r="C36" s="117" t="s">
        <v>9</v>
      </c>
      <c r="D36" s="433">
        <f>SUM('Dati B'!D196:AB196)</f>
        <v>0</v>
      </c>
      <c r="E36" s="432">
        <f>IF(D36=0,0,D36/(F34+F38))</f>
        <v>0</v>
      </c>
      <c r="F36" s="436"/>
      <c r="G36" s="432"/>
      <c r="I36" s="439"/>
      <c r="J36" s="420"/>
      <c r="K36" s="117" t="s">
        <v>9</v>
      </c>
      <c r="L36" s="433">
        <f>SUM('Dati B'!D215:AB215)</f>
        <v>0</v>
      </c>
      <c r="M36" s="432">
        <f>IF(L36=0,0,L36/(N34+N38))</f>
        <v>0</v>
      </c>
      <c r="N36" s="436"/>
      <c r="O36" s="432"/>
    </row>
    <row r="37" spans="1:15" ht="11.25" customHeight="1">
      <c r="A37" s="456" t="str">
        <f>'Dati part'!C28</f>
        <v>NOME E COGNOME</v>
      </c>
      <c r="B37" s="420"/>
      <c r="C37" s="116" t="s">
        <v>29</v>
      </c>
      <c r="D37" s="433"/>
      <c r="E37" s="432"/>
      <c r="F37" s="436"/>
      <c r="G37" s="432"/>
      <c r="I37" s="456" t="str">
        <f>'Dati part'!C29</f>
        <v>NOME E COGNOME</v>
      </c>
      <c r="J37" s="420"/>
      <c r="K37" s="116" t="s">
        <v>29</v>
      </c>
      <c r="L37" s="433"/>
      <c r="M37" s="432"/>
      <c r="N37" s="436"/>
      <c r="O37" s="432"/>
    </row>
    <row r="38" spans="1:15" ht="11.25" customHeight="1">
      <c r="A38" s="459"/>
      <c r="B38" s="420"/>
      <c r="C38" s="118" t="s">
        <v>10</v>
      </c>
      <c r="D38" s="412">
        <f>SUM('Dati B'!D197:AB197)</f>
        <v>0</v>
      </c>
      <c r="E38" s="413">
        <f>IF(D36=0,0,D38/(F34+F38))</f>
        <v>0</v>
      </c>
      <c r="F38" s="414">
        <f>SUM(D38:D41)</f>
        <v>0</v>
      </c>
      <c r="G38" s="413">
        <f>IF(F38=0,0,F38/(F34+F38))</f>
        <v>0</v>
      </c>
      <c r="I38" s="459"/>
      <c r="J38" s="420"/>
      <c r="K38" s="118" t="s">
        <v>10</v>
      </c>
      <c r="L38" s="412">
        <f>SUM('Dati B'!D216:AB216)</f>
        <v>0</v>
      </c>
      <c r="M38" s="413">
        <f>IF(L38=0,0,L38/(N34+N38))</f>
        <v>0</v>
      </c>
      <c r="N38" s="414">
        <f>SUM(L38:L41)</f>
        <v>0</v>
      </c>
      <c r="O38" s="413">
        <f>IF(N38=0,0,N38/(N34+N38))</f>
        <v>0</v>
      </c>
    </row>
    <row r="39" spans="1:15" ht="11.25" customHeight="1">
      <c r="A39" s="459"/>
      <c r="B39" s="420"/>
      <c r="C39" s="119" t="s">
        <v>11</v>
      </c>
      <c r="D39" s="412"/>
      <c r="E39" s="413"/>
      <c r="F39" s="414"/>
      <c r="G39" s="413"/>
      <c r="I39" s="459"/>
      <c r="J39" s="420"/>
      <c r="K39" s="119" t="s">
        <v>11</v>
      </c>
      <c r="L39" s="412"/>
      <c r="M39" s="413"/>
      <c r="N39" s="414"/>
      <c r="O39" s="413"/>
    </row>
    <row r="40" spans="1:15" ht="11.25" customHeight="1">
      <c r="A40" s="459"/>
      <c r="B40" s="420"/>
      <c r="C40" s="118" t="s">
        <v>30</v>
      </c>
      <c r="D40" s="425">
        <f>SUM('Dati B'!D198:AB198)</f>
        <v>0</v>
      </c>
      <c r="E40" s="413">
        <f>IF(D40=0,0,D40/(F34+F38))</f>
        <v>0</v>
      </c>
      <c r="F40" s="414"/>
      <c r="G40" s="413"/>
      <c r="I40" s="459"/>
      <c r="J40" s="420"/>
      <c r="K40" s="118" t="s">
        <v>30</v>
      </c>
      <c r="L40" s="425">
        <f>SUM('Dati B'!D217:AB217)</f>
        <v>0</v>
      </c>
      <c r="M40" s="413">
        <f>IF(L40=0,0,L40/(N34+N38))</f>
        <v>0</v>
      </c>
      <c r="N40" s="414"/>
      <c r="O40" s="413"/>
    </row>
    <row r="41" spans="1:15" ht="11.25" customHeight="1" thickBot="1">
      <c r="A41" s="459"/>
      <c r="B41" s="421"/>
      <c r="C41" s="120" t="s">
        <v>28</v>
      </c>
      <c r="D41" s="426"/>
      <c r="E41" s="416"/>
      <c r="F41" s="415"/>
      <c r="G41" s="416"/>
      <c r="I41" s="459"/>
      <c r="J41" s="421"/>
      <c r="K41" s="120" t="s">
        <v>28</v>
      </c>
      <c r="L41" s="426"/>
      <c r="M41" s="416"/>
      <c r="N41" s="415"/>
      <c r="O41" s="416"/>
    </row>
    <row r="42" spans="1:15" ht="11.25" customHeight="1">
      <c r="A42" s="459"/>
      <c r="B42" s="429" t="s">
        <v>4</v>
      </c>
      <c r="C42" s="121" t="s">
        <v>7</v>
      </c>
      <c r="D42" s="434">
        <f>SUM('Dati B'!D199:AB199)</f>
        <v>0</v>
      </c>
      <c r="E42" s="431">
        <f>IF(D42=0,0,D42/(F42+F46))</f>
        <v>0</v>
      </c>
      <c r="F42" s="435">
        <f>SUM(D42:D45)</f>
        <v>0</v>
      </c>
      <c r="G42" s="431">
        <f>IF(F42=0,0,F42/(F42+F46))</f>
        <v>0</v>
      </c>
      <c r="I42" s="459"/>
      <c r="J42" s="429" t="s">
        <v>4</v>
      </c>
      <c r="K42" s="121" t="s">
        <v>7</v>
      </c>
      <c r="L42" s="434">
        <f>SUM('Dati B'!D218:AB218)</f>
        <v>0</v>
      </c>
      <c r="M42" s="431">
        <f>IF(L42=0,0,L42/(N42+N46))</f>
        <v>0</v>
      </c>
      <c r="N42" s="435">
        <f>SUM(L42:L45)</f>
        <v>0</v>
      </c>
      <c r="O42" s="431">
        <f>IF(N42=0,0,N42/(N42+N46))</f>
        <v>0</v>
      </c>
    </row>
    <row r="43" spans="1:15" ht="11.25" customHeight="1">
      <c r="A43" s="459"/>
      <c r="B43" s="420"/>
      <c r="C43" s="122" t="s">
        <v>13</v>
      </c>
      <c r="D43" s="433"/>
      <c r="E43" s="432"/>
      <c r="F43" s="436"/>
      <c r="G43" s="432"/>
      <c r="I43" s="459"/>
      <c r="J43" s="420"/>
      <c r="K43" s="122" t="s">
        <v>13</v>
      </c>
      <c r="L43" s="433"/>
      <c r="M43" s="432"/>
      <c r="N43" s="436"/>
      <c r="O43" s="432"/>
    </row>
    <row r="44" spans="1:15" ht="11.25" customHeight="1">
      <c r="A44" s="459"/>
      <c r="B44" s="420"/>
      <c r="C44" s="123" t="s">
        <v>9</v>
      </c>
      <c r="D44" s="433">
        <f>SUM('Dati B'!D200:AB200)</f>
        <v>0</v>
      </c>
      <c r="E44" s="432">
        <f>IF(D44=0,0,D44/(F42+F46))</f>
        <v>0</v>
      </c>
      <c r="F44" s="436"/>
      <c r="G44" s="432"/>
      <c r="I44" s="459"/>
      <c r="J44" s="420"/>
      <c r="K44" s="123" t="s">
        <v>9</v>
      </c>
      <c r="L44" s="433">
        <f>SUM('Dati B'!D219:AB219)</f>
        <v>0</v>
      </c>
      <c r="M44" s="432">
        <f>IF(L44=0,0,L44/(N42+N46))</f>
        <v>0</v>
      </c>
      <c r="N44" s="436"/>
      <c r="O44" s="432"/>
    </row>
    <row r="45" spans="1:15" ht="11.25" customHeight="1">
      <c r="A45" s="459"/>
      <c r="B45" s="420"/>
      <c r="C45" s="122" t="s">
        <v>25</v>
      </c>
      <c r="D45" s="433"/>
      <c r="E45" s="432"/>
      <c r="F45" s="436"/>
      <c r="G45" s="432"/>
      <c r="I45" s="459"/>
      <c r="J45" s="420"/>
      <c r="K45" s="122" t="s">
        <v>25</v>
      </c>
      <c r="L45" s="433"/>
      <c r="M45" s="432"/>
      <c r="N45" s="436"/>
      <c r="O45" s="432"/>
    </row>
    <row r="46" spans="1:15" ht="11.25" customHeight="1">
      <c r="A46" s="459"/>
      <c r="B46" s="420"/>
      <c r="C46" s="118" t="s">
        <v>14</v>
      </c>
      <c r="D46" s="412">
        <f>SUM('Dati B'!D201:AB201)</f>
        <v>0</v>
      </c>
      <c r="E46" s="413">
        <f>IF(D46=0,0,D46/(F42+F46))</f>
        <v>0</v>
      </c>
      <c r="F46" s="414">
        <f>SUM(D46:D49)</f>
        <v>0</v>
      </c>
      <c r="G46" s="413">
        <f>IF(F46=0,0,F46/(F42+F46))</f>
        <v>0</v>
      </c>
      <c r="I46" s="459"/>
      <c r="J46" s="420"/>
      <c r="K46" s="118" t="s">
        <v>14</v>
      </c>
      <c r="L46" s="412">
        <f>SUM('Dati B'!D220:AB220)</f>
        <v>0</v>
      </c>
      <c r="M46" s="413">
        <f>IF(L46=0,0,L46/(N42+N46))</f>
        <v>0</v>
      </c>
      <c r="N46" s="414">
        <f>SUM(L46:L49)</f>
        <v>0</v>
      </c>
      <c r="O46" s="413">
        <f>IF(N46=0,0,N46/(N42+N46))</f>
        <v>0</v>
      </c>
    </row>
    <row r="47" spans="1:15" ht="11.25" customHeight="1">
      <c r="A47" s="459"/>
      <c r="B47" s="420"/>
      <c r="C47" s="119" t="s">
        <v>26</v>
      </c>
      <c r="D47" s="412"/>
      <c r="E47" s="413"/>
      <c r="F47" s="414"/>
      <c r="G47" s="413"/>
      <c r="I47" s="459"/>
      <c r="J47" s="420"/>
      <c r="K47" s="119" t="s">
        <v>26</v>
      </c>
      <c r="L47" s="412"/>
      <c r="M47" s="413"/>
      <c r="N47" s="414"/>
      <c r="O47" s="413"/>
    </row>
    <row r="48" spans="1:15" ht="11.25" customHeight="1">
      <c r="A48" s="459"/>
      <c r="B48" s="420"/>
      <c r="C48" s="118" t="s">
        <v>15</v>
      </c>
      <c r="D48" s="417">
        <f>SUM('Dati B'!D202:AB202)</f>
        <v>0</v>
      </c>
      <c r="E48" s="413">
        <f>IF(D48=0,0,D48/(F42+F46))</f>
        <v>0</v>
      </c>
      <c r="F48" s="414"/>
      <c r="G48" s="413"/>
      <c r="I48" s="459"/>
      <c r="J48" s="420"/>
      <c r="K48" s="118" t="s">
        <v>15</v>
      </c>
      <c r="L48" s="417">
        <f>SUM('Dati B'!D221:AB221)</f>
        <v>0</v>
      </c>
      <c r="M48" s="413">
        <f>IF(L48=0,0,L48/(N42+N46))</f>
        <v>0</v>
      </c>
      <c r="N48" s="414"/>
      <c r="O48" s="413"/>
    </row>
    <row r="49" spans="1:15" ht="11.25" customHeight="1" thickBot="1">
      <c r="A49" s="459"/>
      <c r="B49" s="421"/>
      <c r="C49" s="120" t="s">
        <v>27</v>
      </c>
      <c r="D49" s="418"/>
      <c r="E49" s="416"/>
      <c r="F49" s="415"/>
      <c r="G49" s="416"/>
      <c r="I49" s="459"/>
      <c r="J49" s="421"/>
      <c r="K49" s="120" t="s">
        <v>27</v>
      </c>
      <c r="L49" s="418"/>
      <c r="M49" s="416"/>
      <c r="N49" s="415"/>
      <c r="O49" s="416"/>
    </row>
    <row r="50" spans="1:15" ht="11.25" customHeight="1">
      <c r="A50" s="459"/>
      <c r="B50" s="429" t="s">
        <v>5</v>
      </c>
      <c r="C50" s="121" t="s">
        <v>16</v>
      </c>
      <c r="D50" s="430">
        <f>SUM('Dati B'!D203:AB203)</f>
        <v>0</v>
      </c>
      <c r="E50" s="428">
        <f>IF(D50=0,0,D50/(F50+F54))</f>
        <v>0</v>
      </c>
      <c r="F50" s="427">
        <f>SUM(D50:D53)</f>
        <v>0</v>
      </c>
      <c r="G50" s="428">
        <f>IF(F50=0,0,F50/(F50+F54))</f>
        <v>0</v>
      </c>
      <c r="I50" s="459"/>
      <c r="J50" s="429" t="s">
        <v>5</v>
      </c>
      <c r="K50" s="121" t="s">
        <v>16</v>
      </c>
      <c r="L50" s="430">
        <f>SUM('Dati B'!D222:AB222)</f>
        <v>0</v>
      </c>
      <c r="M50" s="428">
        <f>IF(L50=0,0,L50/(N50+N54))</f>
        <v>0</v>
      </c>
      <c r="N50" s="427">
        <f>SUM(L50:L53)</f>
        <v>0</v>
      </c>
      <c r="O50" s="428">
        <f>IF(N50=0,0,N50/(N50+N54))</f>
        <v>0</v>
      </c>
    </row>
    <row r="51" spans="1:15" ht="11.25" customHeight="1">
      <c r="A51" s="459"/>
      <c r="B51" s="420"/>
      <c r="C51" s="122" t="s">
        <v>8</v>
      </c>
      <c r="D51" s="411"/>
      <c r="E51" s="410"/>
      <c r="F51" s="424"/>
      <c r="G51" s="410"/>
      <c r="I51" s="459"/>
      <c r="J51" s="420"/>
      <c r="K51" s="122" t="s">
        <v>8</v>
      </c>
      <c r="L51" s="411"/>
      <c r="M51" s="410"/>
      <c r="N51" s="424"/>
      <c r="O51" s="410"/>
    </row>
    <row r="52" spans="1:15" ht="11.25" customHeight="1">
      <c r="A52" s="459"/>
      <c r="B52" s="420"/>
      <c r="C52" s="123" t="s">
        <v>9</v>
      </c>
      <c r="D52" s="411">
        <f>SUM('Dati B'!D204:AB204)</f>
        <v>0</v>
      </c>
      <c r="E52" s="410">
        <f>IF(D52=0,0,D52/(F50+F54))</f>
        <v>0</v>
      </c>
      <c r="F52" s="424"/>
      <c r="G52" s="410"/>
      <c r="I52" s="459"/>
      <c r="J52" s="420"/>
      <c r="K52" s="123" t="s">
        <v>9</v>
      </c>
      <c r="L52" s="411">
        <f>SUM('Dati B'!D223:AB223)</f>
        <v>0</v>
      </c>
      <c r="M52" s="410">
        <f>IF(L52=0,0,L52/(N50+N54))</f>
        <v>0</v>
      </c>
      <c r="N52" s="424"/>
      <c r="O52" s="410"/>
    </row>
    <row r="53" spans="1:15" ht="11.25" customHeight="1">
      <c r="A53" s="459"/>
      <c r="B53" s="420"/>
      <c r="C53" s="122" t="s">
        <v>17</v>
      </c>
      <c r="D53" s="411"/>
      <c r="E53" s="410"/>
      <c r="F53" s="424"/>
      <c r="G53" s="410"/>
      <c r="I53" s="459"/>
      <c r="J53" s="420"/>
      <c r="K53" s="122" t="s">
        <v>17</v>
      </c>
      <c r="L53" s="411"/>
      <c r="M53" s="410"/>
      <c r="N53" s="424"/>
      <c r="O53" s="410"/>
    </row>
    <row r="54" spans="1:15" ht="11.25" customHeight="1">
      <c r="A54" s="459"/>
      <c r="B54" s="420"/>
      <c r="C54" s="118" t="s">
        <v>18</v>
      </c>
      <c r="D54" s="412">
        <f>SUM('Dati B'!D205:AB205)</f>
        <v>0</v>
      </c>
      <c r="E54" s="413">
        <f>IF(D54=0,0,D54/(F50+F54))</f>
        <v>0</v>
      </c>
      <c r="F54" s="414">
        <f>SUM(D54:D57)</f>
        <v>0</v>
      </c>
      <c r="G54" s="413">
        <f>IF(F54=0,0,F54/(F50+F54))</f>
        <v>0</v>
      </c>
      <c r="I54" s="459"/>
      <c r="J54" s="420"/>
      <c r="K54" s="118" t="s">
        <v>18</v>
      </c>
      <c r="L54" s="412">
        <f>SUM('Dati B'!D224:AB224)</f>
        <v>0</v>
      </c>
      <c r="M54" s="413">
        <f>IF(L54=0,0,L54/(N50+N54))</f>
        <v>0</v>
      </c>
      <c r="N54" s="414">
        <f>SUM(L54:L57)</f>
        <v>0</v>
      </c>
      <c r="O54" s="413">
        <f>IF(N54=0,0,N54/(N50+N54))</f>
        <v>0</v>
      </c>
    </row>
    <row r="55" spans="1:15" ht="11.25" customHeight="1">
      <c r="A55" s="459"/>
      <c r="B55" s="420"/>
      <c r="C55" s="119" t="s">
        <v>19</v>
      </c>
      <c r="D55" s="412"/>
      <c r="E55" s="413"/>
      <c r="F55" s="414"/>
      <c r="G55" s="413"/>
      <c r="I55" s="459"/>
      <c r="J55" s="420"/>
      <c r="K55" s="119" t="s">
        <v>19</v>
      </c>
      <c r="L55" s="412"/>
      <c r="M55" s="413"/>
      <c r="N55" s="414"/>
      <c r="O55" s="413"/>
    </row>
    <row r="56" spans="1:15" ht="11.25" customHeight="1">
      <c r="A56" s="459"/>
      <c r="B56" s="420"/>
      <c r="C56" s="118" t="s">
        <v>12</v>
      </c>
      <c r="D56" s="425">
        <f>SUM('Dati B'!D206:AB206)</f>
        <v>0</v>
      </c>
      <c r="E56" s="413">
        <f>IF(D56=0,0,D56/(F50+F54))</f>
        <v>0</v>
      </c>
      <c r="F56" s="414"/>
      <c r="G56" s="413"/>
      <c r="I56" s="459"/>
      <c r="J56" s="420"/>
      <c r="K56" s="118" t="s">
        <v>12</v>
      </c>
      <c r="L56" s="425">
        <f>SUM('Dati B'!D225:AB225)</f>
        <v>0</v>
      </c>
      <c r="M56" s="413">
        <f>IF(L56=0,0,L56/(N50+N54))</f>
        <v>0</v>
      </c>
      <c r="N56" s="414"/>
      <c r="O56" s="413"/>
    </row>
    <row r="57" spans="1:15" ht="11.25" customHeight="1" thickBot="1">
      <c r="A57" s="459"/>
      <c r="B57" s="421"/>
      <c r="C57" s="120" t="s">
        <v>28</v>
      </c>
      <c r="D57" s="426"/>
      <c r="E57" s="416"/>
      <c r="F57" s="415"/>
      <c r="G57" s="416"/>
      <c r="I57" s="459"/>
      <c r="J57" s="421"/>
      <c r="K57" s="120" t="s">
        <v>28</v>
      </c>
      <c r="L57" s="426"/>
      <c r="M57" s="416"/>
      <c r="N57" s="415"/>
      <c r="O57" s="416"/>
    </row>
    <row r="58" spans="1:15" ht="11.25" customHeight="1">
      <c r="A58" s="459"/>
      <c r="B58" s="419" t="s">
        <v>22</v>
      </c>
      <c r="C58" s="121" t="s">
        <v>7</v>
      </c>
      <c r="D58" s="422">
        <f>SUM('Dati B'!D207:AB207)</f>
        <v>0</v>
      </c>
      <c r="E58" s="409">
        <f>IF(D58=0,0,D58/(F58+F62))</f>
        <v>0</v>
      </c>
      <c r="F58" s="423">
        <f>SUM(D58:D61)</f>
        <v>0</v>
      </c>
      <c r="G58" s="409">
        <f>IF(F58=0,0,F58/(F58+F62))</f>
        <v>0</v>
      </c>
      <c r="I58" s="459"/>
      <c r="J58" s="419" t="s">
        <v>22</v>
      </c>
      <c r="K58" s="121" t="s">
        <v>7</v>
      </c>
      <c r="L58" s="422">
        <f>SUM('Dati B'!D226:AB226)</f>
        <v>0</v>
      </c>
      <c r="M58" s="409">
        <f>IF(L58=0,0,L58/(N58+N62))</f>
        <v>0</v>
      </c>
      <c r="N58" s="423">
        <f>SUM(L58:L61)</f>
        <v>0</v>
      </c>
      <c r="O58" s="409">
        <f>IF(N58=0,0,N58/(N58+N62))</f>
        <v>0</v>
      </c>
    </row>
    <row r="59" spans="1:15" ht="11.25" customHeight="1">
      <c r="A59" s="459"/>
      <c r="B59" s="420"/>
      <c r="C59" s="122" t="s">
        <v>13</v>
      </c>
      <c r="D59" s="411"/>
      <c r="E59" s="410"/>
      <c r="F59" s="424"/>
      <c r="G59" s="410"/>
      <c r="I59" s="459"/>
      <c r="J59" s="420"/>
      <c r="K59" s="122" t="s">
        <v>13</v>
      </c>
      <c r="L59" s="411"/>
      <c r="M59" s="410"/>
      <c r="N59" s="424"/>
      <c r="O59" s="410"/>
    </row>
    <row r="60" spans="1:15" ht="11.25" customHeight="1">
      <c r="A60" s="459"/>
      <c r="B60" s="420"/>
      <c r="C60" s="123" t="s">
        <v>9</v>
      </c>
      <c r="D60" s="411">
        <f>SUM('Dati B'!D208:AB208)</f>
        <v>0</v>
      </c>
      <c r="E60" s="410">
        <f>IF(D60=0,0,D60/(F58+F62))</f>
        <v>0</v>
      </c>
      <c r="F60" s="424"/>
      <c r="G60" s="410"/>
      <c r="I60" s="459"/>
      <c r="J60" s="420"/>
      <c r="K60" s="123" t="s">
        <v>9</v>
      </c>
      <c r="L60" s="411">
        <f>SUM('Dati B'!D227:AB227)</f>
        <v>0</v>
      </c>
      <c r="M60" s="410">
        <f>IF(L60=0,0,L60/(N58+N62))</f>
        <v>0</v>
      </c>
      <c r="N60" s="424"/>
      <c r="O60" s="410"/>
    </row>
    <row r="61" spans="1:15" ht="11.25" customHeight="1">
      <c r="A61" s="459"/>
      <c r="B61" s="420"/>
      <c r="C61" s="122" t="s">
        <v>25</v>
      </c>
      <c r="D61" s="411"/>
      <c r="E61" s="410"/>
      <c r="F61" s="424"/>
      <c r="G61" s="410"/>
      <c r="I61" s="459"/>
      <c r="J61" s="420"/>
      <c r="K61" s="122" t="s">
        <v>25</v>
      </c>
      <c r="L61" s="411"/>
      <c r="M61" s="410"/>
      <c r="N61" s="424"/>
      <c r="O61" s="410"/>
    </row>
    <row r="62" spans="1:15" ht="11.25" customHeight="1" thickBot="1">
      <c r="A62" s="460"/>
      <c r="B62" s="420"/>
      <c r="C62" s="118" t="s">
        <v>10</v>
      </c>
      <c r="D62" s="412">
        <f>SUM('Dati B'!D209:AB209)</f>
        <v>0</v>
      </c>
      <c r="E62" s="413">
        <f>IF(D62=0,0,D62/(F58+F62))</f>
        <v>0</v>
      </c>
      <c r="F62" s="414">
        <f>SUM(D62:D65)</f>
        <v>0</v>
      </c>
      <c r="G62" s="413">
        <f>IF(F62=0,0,F62/(F58+F62))</f>
        <v>0</v>
      </c>
      <c r="I62" s="460"/>
      <c r="J62" s="420"/>
      <c r="K62" s="118" t="s">
        <v>10</v>
      </c>
      <c r="L62" s="412">
        <f>SUM('Dati B'!D228:AB228)</f>
        <v>0</v>
      </c>
      <c r="M62" s="413">
        <f>IF(L62=0,0,L62/(N58+N62))</f>
        <v>0</v>
      </c>
      <c r="N62" s="414">
        <f>SUM(L62:L65)</f>
        <v>0</v>
      </c>
      <c r="O62" s="413">
        <f>IF(N62=0,0,N62/(N58+N62))</f>
        <v>0</v>
      </c>
    </row>
    <row r="63" spans="1:15" ht="11.25" customHeight="1">
      <c r="A63" s="453" t="str">
        <f>'Dati part'!J28</f>
        <v>-</v>
      </c>
      <c r="B63" s="420"/>
      <c r="C63" s="119" t="s">
        <v>26</v>
      </c>
      <c r="D63" s="412"/>
      <c r="E63" s="413"/>
      <c r="F63" s="414"/>
      <c r="G63" s="413"/>
      <c r="I63" s="453" t="str">
        <f>'Dati part'!J29</f>
        <v>-</v>
      </c>
      <c r="J63" s="420"/>
      <c r="K63" s="119" t="s">
        <v>26</v>
      </c>
      <c r="L63" s="412"/>
      <c r="M63" s="413"/>
      <c r="N63" s="414"/>
      <c r="O63" s="413"/>
    </row>
    <row r="64" spans="1:15" ht="11.25" customHeight="1">
      <c r="A64" s="454"/>
      <c r="B64" s="420"/>
      <c r="C64" s="118" t="s">
        <v>15</v>
      </c>
      <c r="D64" s="417">
        <f>SUM('Dati B'!D210:AB210)</f>
        <v>0</v>
      </c>
      <c r="E64" s="413">
        <f>IF(D64=0,0,D64/(F58+F62))</f>
        <v>0</v>
      </c>
      <c r="F64" s="414"/>
      <c r="G64" s="413"/>
      <c r="I64" s="454"/>
      <c r="J64" s="420"/>
      <c r="K64" s="118" t="s">
        <v>15</v>
      </c>
      <c r="L64" s="417">
        <f>SUM('Dati B'!D229:AB229)</f>
        <v>0</v>
      </c>
      <c r="M64" s="413">
        <f>IF(L64=0,0,L64/(N58+N62))</f>
        <v>0</v>
      </c>
      <c r="N64" s="414"/>
      <c r="O64" s="413"/>
    </row>
    <row r="65" spans="1:15" ht="11.25" customHeight="1" thickBot="1">
      <c r="A65" s="455"/>
      <c r="B65" s="421"/>
      <c r="C65" s="120" t="s">
        <v>27</v>
      </c>
      <c r="D65" s="418"/>
      <c r="E65" s="416"/>
      <c r="F65" s="415"/>
      <c r="G65" s="416"/>
      <c r="I65" s="455"/>
      <c r="J65" s="421"/>
      <c r="K65" s="120" t="s">
        <v>27</v>
      </c>
      <c r="L65" s="418"/>
      <c r="M65" s="416"/>
      <c r="N65" s="415"/>
      <c r="O65" s="416"/>
    </row>
  </sheetData>
  <sheetProtection password="F4DA" sheet="1" objects="1" scenarios="1"/>
  <mergeCells count="220">
    <mergeCell ref="A30:A32"/>
    <mergeCell ref="I30:I32"/>
    <mergeCell ref="I34:I36"/>
    <mergeCell ref="D60:D61"/>
    <mergeCell ref="E60:E61"/>
    <mergeCell ref="B58:B65"/>
    <mergeCell ref="E62:E63"/>
    <mergeCell ref="F62:F65"/>
    <mergeCell ref="G54:G57"/>
    <mergeCell ref="D56:D57"/>
    <mergeCell ref="A63:A65"/>
    <mergeCell ref="O58:O61"/>
    <mergeCell ref="L60:L61"/>
    <mergeCell ref="M60:M61"/>
    <mergeCell ref="L62:L63"/>
    <mergeCell ref="M62:M63"/>
    <mergeCell ref="N62:N65"/>
    <mergeCell ref="O62:O65"/>
    <mergeCell ref="L64:L65"/>
    <mergeCell ref="A37:A62"/>
    <mergeCell ref="M64:M65"/>
    <mergeCell ref="J58:J65"/>
    <mergeCell ref="L58:L59"/>
    <mergeCell ref="M58:M59"/>
    <mergeCell ref="N58:N61"/>
    <mergeCell ref="O50:O53"/>
    <mergeCell ref="L52:L53"/>
    <mergeCell ref="M52:M53"/>
    <mergeCell ref="L54:L55"/>
    <mergeCell ref="M54:M55"/>
    <mergeCell ref="N54:N57"/>
    <mergeCell ref="O54:O57"/>
    <mergeCell ref="L56:L57"/>
    <mergeCell ref="M56:M57"/>
    <mergeCell ref="N46:N49"/>
    <mergeCell ref="O46:O49"/>
    <mergeCell ref="J50:J57"/>
    <mergeCell ref="L50:L51"/>
    <mergeCell ref="M50:M51"/>
    <mergeCell ref="N50:N53"/>
    <mergeCell ref="N42:N45"/>
    <mergeCell ref="O42:O45"/>
    <mergeCell ref="N38:N41"/>
    <mergeCell ref="O38:O41"/>
    <mergeCell ref="N34:N37"/>
    <mergeCell ref="O34:O37"/>
    <mergeCell ref="L36:L37"/>
    <mergeCell ref="M36:M37"/>
    <mergeCell ref="J34:J41"/>
    <mergeCell ref="L34:L35"/>
    <mergeCell ref="M34:M35"/>
    <mergeCell ref="L38:L39"/>
    <mergeCell ref="M38:M39"/>
    <mergeCell ref="L40:L41"/>
    <mergeCell ref="M40:M41"/>
    <mergeCell ref="L42:L43"/>
    <mergeCell ref="M42:M43"/>
    <mergeCell ref="G58:G61"/>
    <mergeCell ref="G50:G53"/>
    <mergeCell ref="L44:L45"/>
    <mergeCell ref="M44:M45"/>
    <mergeCell ref="L46:L47"/>
    <mergeCell ref="M46:M47"/>
    <mergeCell ref="L48:L49"/>
    <mergeCell ref="M48:M49"/>
    <mergeCell ref="G62:G65"/>
    <mergeCell ref="D64:D65"/>
    <mergeCell ref="E64:E65"/>
    <mergeCell ref="J42:J49"/>
    <mergeCell ref="I63:I65"/>
    <mergeCell ref="I37:I62"/>
    <mergeCell ref="D62:D63"/>
    <mergeCell ref="D58:D59"/>
    <mergeCell ref="E58:E59"/>
    <mergeCell ref="F58:F61"/>
    <mergeCell ref="B50:B57"/>
    <mergeCell ref="D50:D51"/>
    <mergeCell ref="E50:E51"/>
    <mergeCell ref="F50:F53"/>
    <mergeCell ref="F54:F57"/>
    <mergeCell ref="E56:E57"/>
    <mergeCell ref="D52:D53"/>
    <mergeCell ref="E52:E53"/>
    <mergeCell ref="D54:D55"/>
    <mergeCell ref="E54:E55"/>
    <mergeCell ref="D48:D49"/>
    <mergeCell ref="E48:E49"/>
    <mergeCell ref="F46:F49"/>
    <mergeCell ref="G46:G49"/>
    <mergeCell ref="D44:D45"/>
    <mergeCell ref="E44:E45"/>
    <mergeCell ref="D46:D47"/>
    <mergeCell ref="E46:E47"/>
    <mergeCell ref="F42:F45"/>
    <mergeCell ref="G42:G45"/>
    <mergeCell ref="F38:F41"/>
    <mergeCell ref="G38:G41"/>
    <mergeCell ref="F34:F37"/>
    <mergeCell ref="G34:G37"/>
    <mergeCell ref="D36:D37"/>
    <mergeCell ref="E36:E37"/>
    <mergeCell ref="A34:A36"/>
    <mergeCell ref="B34:B41"/>
    <mergeCell ref="D34:D35"/>
    <mergeCell ref="E34:E35"/>
    <mergeCell ref="D38:D39"/>
    <mergeCell ref="E38:E39"/>
    <mergeCell ref="D40:D41"/>
    <mergeCell ref="E40:E41"/>
    <mergeCell ref="B42:B49"/>
    <mergeCell ref="D42:D43"/>
    <mergeCell ref="E42:E43"/>
    <mergeCell ref="O25:O28"/>
    <mergeCell ref="L27:L28"/>
    <mergeCell ref="M27:M28"/>
    <mergeCell ref="L29:L30"/>
    <mergeCell ref="M29:M30"/>
    <mergeCell ref="N29:N32"/>
    <mergeCell ref="O29:O32"/>
    <mergeCell ref="L31:L32"/>
    <mergeCell ref="M31:M32"/>
    <mergeCell ref="J25:J32"/>
    <mergeCell ref="L25:L26"/>
    <mergeCell ref="M25:M26"/>
    <mergeCell ref="N25:N28"/>
    <mergeCell ref="O17:O20"/>
    <mergeCell ref="L19:L20"/>
    <mergeCell ref="M19:M20"/>
    <mergeCell ref="L21:L22"/>
    <mergeCell ref="M21:M22"/>
    <mergeCell ref="N21:N24"/>
    <mergeCell ref="O21:O24"/>
    <mergeCell ref="L23:L24"/>
    <mergeCell ref="M23:M24"/>
    <mergeCell ref="N13:N16"/>
    <mergeCell ref="O13:O16"/>
    <mergeCell ref="J17:J24"/>
    <mergeCell ref="L17:L18"/>
    <mergeCell ref="M17:M18"/>
    <mergeCell ref="N17:N20"/>
    <mergeCell ref="N9:N12"/>
    <mergeCell ref="O9:O12"/>
    <mergeCell ref="N5:N8"/>
    <mergeCell ref="O5:O8"/>
    <mergeCell ref="N1:N4"/>
    <mergeCell ref="O1:O4"/>
    <mergeCell ref="L3:L4"/>
    <mergeCell ref="M3:M4"/>
    <mergeCell ref="I1:I3"/>
    <mergeCell ref="J1:J8"/>
    <mergeCell ref="L1:L2"/>
    <mergeCell ref="M1:M2"/>
    <mergeCell ref="L5:L6"/>
    <mergeCell ref="M5:M6"/>
    <mergeCell ref="L7:L8"/>
    <mergeCell ref="M7:M8"/>
    <mergeCell ref="I4:I29"/>
    <mergeCell ref="J9:J16"/>
    <mergeCell ref="L9:L10"/>
    <mergeCell ref="M9:M10"/>
    <mergeCell ref="G17:G20"/>
    <mergeCell ref="L11:L12"/>
    <mergeCell ref="M11:M12"/>
    <mergeCell ref="L13:L14"/>
    <mergeCell ref="M13:M14"/>
    <mergeCell ref="L15:L16"/>
    <mergeCell ref="M15:M16"/>
    <mergeCell ref="G21:G24"/>
    <mergeCell ref="G25:G28"/>
    <mergeCell ref="G29:G32"/>
    <mergeCell ref="G1:G4"/>
    <mergeCell ref="G5:G8"/>
    <mergeCell ref="G9:G12"/>
    <mergeCell ref="G13:G16"/>
    <mergeCell ref="E31:E32"/>
    <mergeCell ref="F1:F4"/>
    <mergeCell ref="F5:F8"/>
    <mergeCell ref="F9:F12"/>
    <mergeCell ref="F13:F16"/>
    <mergeCell ref="F17:F20"/>
    <mergeCell ref="F21:F24"/>
    <mergeCell ref="F25:F28"/>
    <mergeCell ref="F29:F32"/>
    <mergeCell ref="E23:E24"/>
    <mergeCell ref="E25:E26"/>
    <mergeCell ref="E27:E28"/>
    <mergeCell ref="E29:E30"/>
    <mergeCell ref="E15:E16"/>
    <mergeCell ref="E17:E18"/>
    <mergeCell ref="E19:E20"/>
    <mergeCell ref="E21:E22"/>
    <mergeCell ref="D27:D28"/>
    <mergeCell ref="D29:D30"/>
    <mergeCell ref="D31:D32"/>
    <mergeCell ref="E1:E2"/>
    <mergeCell ref="E3:E4"/>
    <mergeCell ref="E5:E6"/>
    <mergeCell ref="E7:E8"/>
    <mergeCell ref="E9:E10"/>
    <mergeCell ref="E11:E12"/>
    <mergeCell ref="E13:E14"/>
    <mergeCell ref="D19:D20"/>
    <mergeCell ref="D21:D22"/>
    <mergeCell ref="D23:D24"/>
    <mergeCell ref="D25:D26"/>
    <mergeCell ref="A1:A3"/>
    <mergeCell ref="D1:D2"/>
    <mergeCell ref="D3:D4"/>
    <mergeCell ref="D5:D6"/>
    <mergeCell ref="A4:A29"/>
    <mergeCell ref="B25:B32"/>
    <mergeCell ref="D15:D16"/>
    <mergeCell ref="B1:B8"/>
    <mergeCell ref="B9:B16"/>
    <mergeCell ref="B17:B24"/>
    <mergeCell ref="D17:D18"/>
    <mergeCell ref="D7:D8"/>
    <mergeCell ref="D9:D10"/>
    <mergeCell ref="D11:D12"/>
    <mergeCell ref="D13:D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Davide Barbieri</cp:lastModifiedBy>
  <cp:lastPrinted>2006-11-18T16:39:59Z</cp:lastPrinted>
  <dcterms:created xsi:type="dcterms:W3CDTF">2003-10-06T07:10:01Z</dcterms:created>
  <dcterms:modified xsi:type="dcterms:W3CDTF">2004-04-18T07:18:14Z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