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 lockWindows="1"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>
    <definedName name="gara">'Foglio2'!#REF!</definedName>
  </definedNames>
  <calcPr fullCalcOnLoad="1"/>
</workbook>
</file>

<file path=xl/sharedStrings.xml><?xml version="1.0" encoding="utf-8"?>
<sst xmlns="http://schemas.openxmlformats.org/spreadsheetml/2006/main" count="362" uniqueCount="43">
  <si>
    <t>50 rana</t>
  </si>
  <si>
    <t>100 rana</t>
  </si>
  <si>
    <t>200 rana</t>
  </si>
  <si>
    <t>100 misti</t>
  </si>
  <si>
    <t>VASCA LUNGA</t>
  </si>
  <si>
    <t>VASCA CORTA</t>
  </si>
  <si>
    <t>50 stile</t>
  </si>
  <si>
    <t>100 stile</t>
  </si>
  <si>
    <t>200 stile</t>
  </si>
  <si>
    <t>400 stile</t>
  </si>
  <si>
    <t>800 stile</t>
  </si>
  <si>
    <t>1500 stile</t>
  </si>
  <si>
    <t>50 dorso</t>
  </si>
  <si>
    <t>100 dorso</t>
  </si>
  <si>
    <t>200 dorso</t>
  </si>
  <si>
    <t>50 delfino</t>
  </si>
  <si>
    <t>100 delfino</t>
  </si>
  <si>
    <t>200 delfino</t>
  </si>
  <si>
    <t>200 misti</t>
  </si>
  <si>
    <t>400 misti</t>
  </si>
  <si>
    <t>:</t>
  </si>
  <si>
    <t>,</t>
  </si>
  <si>
    <t>.</t>
  </si>
  <si>
    <t xml:space="preserve">tempo per punteggio </t>
  </si>
  <si>
    <r>
      <t xml:space="preserve">quanti punti vuoi fare? </t>
    </r>
    <r>
      <rPr>
        <b/>
        <sz val="11"/>
        <rFont val="Wingdings 3"/>
        <family val="1"/>
      </rPr>
      <t>g</t>
    </r>
  </si>
  <si>
    <t>gara</t>
  </si>
  <si>
    <t>min</t>
  </si>
  <si>
    <t>sec</t>
  </si>
  <si>
    <t xml:space="preserve"> </t>
  </si>
  <si>
    <t>cent</t>
  </si>
  <si>
    <t>punti</t>
  </si>
  <si>
    <t>NUOTO MASTER ASD POMIGLIANO SC
PROGRAMMA CALCOLATORE 
DA TEMPI A PUNTI - DA PUNTI A TEMPI</t>
  </si>
  <si>
    <t>antonioizzo911@libero.it</t>
  </si>
  <si>
    <t xml:space="preserve">Elaborato da  </t>
  </si>
  <si>
    <t>Inserire i tempi base categoria</t>
  </si>
  <si>
    <t>Inserire i tempi realizzati</t>
  </si>
  <si>
    <t>Inserire i tempi record categoria</t>
  </si>
  <si>
    <t>n.b. sono modificabili solo i valori in cui inserire i dati</t>
  </si>
  <si>
    <t>http://www.fina.org/project/docs/masters/rec_SC_nov07_detail.pdf</t>
  </si>
  <si>
    <t>TEMPI RECORD VASCA CORTA</t>
  </si>
  <si>
    <t>TEMPI RECORD VASCA LUNGA</t>
  </si>
  <si>
    <t>http://www.fina.org/project/docs/masters/rec_LC_nov07_detail.pdf</t>
  </si>
  <si>
    <t>Istruzioni: 
1.inserire i tempi record della propria categoria Master (clicca i link in basso)
2. inserire il tempo realizzato per avere il relativo punteggio
3. Inserire i punti desiderati per avere il relativo tempo per ogni tipo di gara.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</si>
</sst>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0000"/>
    <numFmt numFmtId="191" formatCode="0.0000"/>
    <numFmt numFmtId="192" formatCode="0.000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Wingdings 3"/>
      <family val="1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95" fontId="1" fillId="2" borderId="1" xfId="17" applyNumberFormat="1" applyFont="1" applyFill="1" applyBorder="1" applyAlignment="1" applyProtection="1">
      <alignment/>
      <protection locked="0"/>
    </xf>
    <xf numFmtId="195" fontId="1" fillId="3" borderId="2" xfId="17" applyNumberFormat="1" applyFont="1" applyFill="1" applyBorder="1" applyAlignment="1" applyProtection="1">
      <alignment/>
      <protection locked="0"/>
    </xf>
    <xf numFmtId="195" fontId="1" fillId="2" borderId="2" xfId="17" applyNumberFormat="1" applyFont="1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Alignment="1" applyProtection="1">
      <alignment/>
      <protection hidden="1"/>
    </xf>
    <xf numFmtId="195" fontId="0" fillId="4" borderId="0" xfId="17" applyNumberFormat="1" applyFill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1" fontId="0" fillId="4" borderId="0" xfId="0" applyNumberFormat="1" applyFill="1" applyAlignment="1" applyProtection="1">
      <alignment horizontal="left"/>
      <protection hidden="1"/>
    </xf>
    <xf numFmtId="195" fontId="5" fillId="5" borderId="3" xfId="17" applyNumberFormat="1" applyFont="1" applyFill="1" applyBorder="1" applyAlignment="1" applyProtection="1">
      <alignment horizontal="center" vertical="center" wrapText="1"/>
      <protection hidden="1"/>
    </xf>
    <xf numFmtId="195" fontId="5" fillId="5" borderId="4" xfId="17" applyNumberFormat="1" applyFont="1" applyFill="1" applyBorder="1" applyAlignment="1" applyProtection="1">
      <alignment horizontal="center" vertical="center" wrapText="1"/>
      <protection hidden="1"/>
    </xf>
    <xf numFmtId="195" fontId="5" fillId="5" borderId="5" xfId="17" applyNumberFormat="1" applyFont="1" applyFill="1" applyBorder="1" applyAlignment="1" applyProtection="1">
      <alignment horizontal="center" vertical="center" wrapText="1"/>
      <protection hidden="1"/>
    </xf>
    <xf numFmtId="195" fontId="5" fillId="5" borderId="6" xfId="17" applyNumberFormat="1" applyFont="1" applyFill="1" applyBorder="1" applyAlignment="1" applyProtection="1">
      <alignment horizontal="center" vertical="center" wrapText="1"/>
      <protection hidden="1"/>
    </xf>
    <xf numFmtId="195" fontId="5" fillId="5" borderId="0" xfId="17" applyNumberFormat="1" applyFont="1" applyFill="1" applyBorder="1" applyAlignment="1" applyProtection="1">
      <alignment horizontal="center" vertical="center" wrapText="1"/>
      <protection hidden="1"/>
    </xf>
    <xf numFmtId="195" fontId="5" fillId="5" borderId="7" xfId="17" applyNumberFormat="1" applyFont="1" applyFill="1" applyBorder="1" applyAlignment="1" applyProtection="1">
      <alignment horizontal="center" vertical="center" wrapText="1"/>
      <protection hidden="1"/>
    </xf>
    <xf numFmtId="195" fontId="4" fillId="5" borderId="3" xfId="17" applyNumberFormat="1" applyFont="1" applyFill="1" applyBorder="1" applyAlignment="1" applyProtection="1">
      <alignment horizontal="center" vertical="center" wrapText="1"/>
      <protection hidden="1"/>
    </xf>
    <xf numFmtId="195" fontId="4" fillId="5" borderId="4" xfId="17" applyNumberFormat="1" applyFont="1" applyFill="1" applyBorder="1" applyAlignment="1" applyProtection="1">
      <alignment horizontal="center" vertical="center" wrapText="1"/>
      <protection hidden="1"/>
    </xf>
    <xf numFmtId="195" fontId="4" fillId="5" borderId="5" xfId="17" applyNumberFormat="1" applyFont="1" applyFill="1" applyBorder="1" applyAlignment="1" applyProtection="1">
      <alignment horizontal="center" vertical="center" wrapText="1"/>
      <protection hidden="1"/>
    </xf>
    <xf numFmtId="195" fontId="4" fillId="5" borderId="8" xfId="17" applyNumberFormat="1" applyFont="1" applyFill="1" applyBorder="1" applyAlignment="1" applyProtection="1">
      <alignment horizontal="center" vertical="center" wrapText="1"/>
      <protection hidden="1"/>
    </xf>
    <xf numFmtId="195" fontId="4" fillId="5" borderId="9" xfId="17" applyNumberFormat="1" applyFont="1" applyFill="1" applyBorder="1" applyAlignment="1" applyProtection="1">
      <alignment horizontal="center" vertical="center" wrapText="1"/>
      <protection hidden="1"/>
    </xf>
    <xf numFmtId="195" fontId="4" fillId="5" borderId="10" xfId="17" applyNumberFormat="1" applyFont="1" applyFill="1" applyBorder="1" applyAlignment="1" applyProtection="1">
      <alignment horizontal="center" vertical="center" wrapText="1"/>
      <protection hidden="1"/>
    </xf>
    <xf numFmtId="195" fontId="1" fillId="5" borderId="6" xfId="17" applyNumberFormat="1" applyFont="1" applyFill="1" applyBorder="1" applyAlignment="1" applyProtection="1">
      <alignment horizontal="right" vertical="center"/>
      <protection hidden="1"/>
    </xf>
    <xf numFmtId="195" fontId="1" fillId="5" borderId="0" xfId="17" applyNumberFormat="1" applyFont="1" applyFill="1" applyBorder="1" applyAlignment="1" applyProtection="1">
      <alignment horizontal="right" vertical="center"/>
      <protection hidden="1"/>
    </xf>
    <xf numFmtId="195" fontId="1" fillId="5" borderId="0" xfId="17" applyNumberFormat="1" applyFont="1" applyFill="1" applyBorder="1" applyAlignment="1" applyProtection="1">
      <alignment horizontal="center" vertical="center"/>
      <protection hidden="1"/>
    </xf>
    <xf numFmtId="195" fontId="8" fillId="5" borderId="0" xfId="15" applyNumberFormat="1" applyFont="1" applyFill="1" applyBorder="1" applyAlignment="1" applyProtection="1">
      <alignment horizontal="left" vertical="center"/>
      <protection hidden="1"/>
    </xf>
    <xf numFmtId="195" fontId="1" fillId="5" borderId="0" xfId="17" applyNumberFormat="1" applyFont="1" applyFill="1" applyBorder="1" applyAlignment="1" applyProtection="1">
      <alignment horizontal="left" vertical="center"/>
      <protection hidden="1"/>
    </xf>
    <xf numFmtId="195" fontId="1" fillId="5" borderId="7" xfId="17" applyNumberFormat="1" applyFont="1" applyFill="1" applyBorder="1" applyAlignment="1" applyProtection="1">
      <alignment horizontal="left" vertical="center"/>
      <protection hidden="1"/>
    </xf>
    <xf numFmtId="195" fontId="1" fillId="5" borderId="8" xfId="17" applyNumberFormat="1" applyFont="1" applyFill="1" applyBorder="1" applyAlignment="1" applyProtection="1">
      <alignment horizontal="right" vertical="center"/>
      <protection hidden="1"/>
    </xf>
    <xf numFmtId="195" fontId="1" fillId="5" borderId="9" xfId="17" applyNumberFormat="1" applyFont="1" applyFill="1" applyBorder="1" applyAlignment="1" applyProtection="1">
      <alignment horizontal="right" vertical="center"/>
      <protection hidden="1"/>
    </xf>
    <xf numFmtId="195" fontId="1" fillId="5" borderId="9" xfId="17" applyNumberFormat="1" applyFont="1" applyFill="1" applyBorder="1" applyAlignment="1" applyProtection="1">
      <alignment horizontal="center" vertical="center"/>
      <protection hidden="1"/>
    </xf>
    <xf numFmtId="195" fontId="1" fillId="5" borderId="9" xfId="17" applyNumberFormat="1" applyFont="1" applyFill="1" applyBorder="1" applyAlignment="1" applyProtection="1">
      <alignment horizontal="left" vertical="center"/>
      <protection hidden="1"/>
    </xf>
    <xf numFmtId="195" fontId="1" fillId="5" borderId="10" xfId="17" applyNumberFormat="1" applyFont="1" applyFill="1" applyBorder="1" applyAlignment="1" applyProtection="1">
      <alignment horizontal="left" vertical="center"/>
      <protection hidden="1"/>
    </xf>
    <xf numFmtId="195" fontId="1" fillId="4" borderId="0" xfId="17" applyNumberFormat="1" applyFont="1" applyFill="1" applyBorder="1" applyAlignment="1" applyProtection="1">
      <alignment horizontal="right" vertical="center"/>
      <protection hidden="1"/>
    </xf>
    <xf numFmtId="195" fontId="1" fillId="4" borderId="0" xfId="17" applyNumberFormat="1" applyFont="1" applyFill="1" applyBorder="1" applyAlignment="1" applyProtection="1">
      <alignment horizontal="center" vertical="center"/>
      <protection hidden="1"/>
    </xf>
    <xf numFmtId="195" fontId="1" fillId="4" borderId="0" xfId="17" applyNumberFormat="1" applyFont="1" applyFill="1" applyBorder="1" applyAlignment="1" applyProtection="1">
      <alignment horizontal="left" vertic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0" fillId="6" borderId="11" xfId="0" applyFill="1" applyBorder="1" applyAlignment="1" applyProtection="1">
      <alignment/>
      <protection hidden="1"/>
    </xf>
    <xf numFmtId="0" fontId="2" fillId="7" borderId="11" xfId="0" applyFont="1" applyFill="1" applyBorder="1" applyAlignment="1" applyProtection="1">
      <alignment horizontal="center"/>
      <protection hidden="1"/>
    </xf>
    <xf numFmtId="195" fontId="1" fillId="6" borderId="12" xfId="17" applyNumberFormat="1" applyFont="1" applyFill="1" applyBorder="1" applyAlignment="1" applyProtection="1">
      <alignment horizontal="center"/>
      <protection hidden="1"/>
    </xf>
    <xf numFmtId="0" fontId="1" fillId="6" borderId="12" xfId="0" applyFont="1" applyFill="1" applyBorder="1" applyAlignment="1" applyProtection="1">
      <alignment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0" fontId="0" fillId="6" borderId="1" xfId="0" applyFill="1" applyBorder="1" applyAlignment="1" applyProtection="1">
      <alignment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14" xfId="0" applyFont="1" applyFill="1" applyBorder="1" applyAlignment="1" applyProtection="1">
      <alignment horizontal="center"/>
      <protection hidden="1"/>
    </xf>
    <xf numFmtId="195" fontId="1" fillId="6" borderId="13" xfId="17" applyNumberFormat="1" applyFont="1" applyFill="1" applyBorder="1" applyAlignment="1" applyProtection="1">
      <alignment horizontal="center"/>
      <protection hidden="1"/>
    </xf>
    <xf numFmtId="195" fontId="1" fillId="6" borderId="1" xfId="17" applyNumberFormat="1" applyFont="1" applyFill="1" applyBorder="1" applyAlignment="1" applyProtection="1">
      <alignment horizontal="right"/>
      <protection hidden="1"/>
    </xf>
    <xf numFmtId="195" fontId="1" fillId="6" borderId="1" xfId="17" applyNumberFormat="1" applyFont="1" applyFill="1" applyBorder="1" applyAlignment="1" applyProtection="1">
      <alignment horizontal="center"/>
      <protection hidden="1"/>
    </xf>
    <xf numFmtId="0" fontId="1" fillId="6" borderId="14" xfId="0" applyFont="1" applyFill="1" applyBorder="1" applyAlignment="1" applyProtection="1">
      <alignment/>
      <protection hidden="1"/>
    </xf>
    <xf numFmtId="0" fontId="1" fillId="6" borderId="13" xfId="0" applyFont="1" applyFill="1" applyBorder="1" applyAlignment="1" applyProtection="1">
      <alignment horizontal="center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1" fillId="6" borderId="14" xfId="0" applyFont="1" applyFill="1" applyBorder="1" applyAlignment="1" applyProtection="1">
      <alignment horizontal="center"/>
      <protection hidden="1"/>
    </xf>
    <xf numFmtId="0" fontId="0" fillId="6" borderId="0" xfId="0" applyFill="1" applyBorder="1" applyAlignment="1" applyProtection="1">
      <alignment/>
      <protection hidden="1"/>
    </xf>
    <xf numFmtId="195" fontId="4" fillId="6" borderId="1" xfId="17" applyNumberFormat="1" applyFont="1" applyFill="1" applyBorder="1" applyAlignment="1" applyProtection="1">
      <alignment horizontal="right"/>
      <protection hidden="1"/>
    </xf>
    <xf numFmtId="195" fontId="4" fillId="6" borderId="1" xfId="17" applyNumberFormat="1" applyFont="1" applyFill="1" applyBorder="1" applyAlignment="1" applyProtection="1">
      <alignment horizontal="center"/>
      <protection hidden="1"/>
    </xf>
    <xf numFmtId="0" fontId="4" fillId="6" borderId="14" xfId="0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/>
      <protection hidden="1"/>
    </xf>
    <xf numFmtId="195" fontId="1" fillId="2" borderId="1" xfId="17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/>
      <protection hidden="1"/>
    </xf>
    <xf numFmtId="43" fontId="4" fillId="2" borderId="15" xfId="17" applyFont="1" applyFill="1" applyBorder="1" applyAlignment="1" applyProtection="1">
      <alignment/>
      <protection hidden="1"/>
    </xf>
    <xf numFmtId="2" fontId="0" fillId="4" borderId="0" xfId="0" applyNumberFormat="1" applyFill="1" applyAlignment="1" applyProtection="1">
      <alignment/>
      <protection hidden="1"/>
    </xf>
    <xf numFmtId="0" fontId="1" fillId="3" borderId="13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1" fontId="1" fillId="3" borderId="1" xfId="0" applyNumberFormat="1" applyFont="1" applyFill="1" applyBorder="1" applyAlignment="1" applyProtection="1">
      <alignment horizontal="left"/>
      <protection hidden="1"/>
    </xf>
    <xf numFmtId="0" fontId="1" fillId="3" borderId="14" xfId="0" applyFont="1" applyFill="1" applyBorder="1" applyAlignment="1" applyProtection="1">
      <alignment/>
      <protection hidden="1"/>
    </xf>
    <xf numFmtId="0" fontId="1" fillId="3" borderId="16" xfId="0" applyFont="1" applyFill="1" applyBorder="1" applyAlignment="1" applyProtection="1">
      <alignment/>
      <protection hidden="1"/>
    </xf>
    <xf numFmtId="195" fontId="1" fillId="3" borderId="2" xfId="17" applyNumberFormat="1" applyFont="1" applyFill="1" applyBorder="1" applyAlignment="1" applyProtection="1">
      <alignment/>
      <protection hidden="1"/>
    </xf>
    <xf numFmtId="0" fontId="0" fillId="3" borderId="15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43" fontId="4" fillId="3" borderId="15" xfId="17" applyFont="1" applyFill="1" applyBorder="1" applyAlignment="1" applyProtection="1">
      <alignment/>
      <protection hidden="1"/>
    </xf>
    <xf numFmtId="0" fontId="1" fillId="2" borderId="16" xfId="0" applyFont="1" applyFill="1" applyBorder="1" applyAlignment="1" applyProtection="1">
      <alignment/>
      <protection hidden="1"/>
    </xf>
    <xf numFmtId="0" fontId="1" fillId="2" borderId="2" xfId="0" applyFont="1" applyFill="1" applyBorder="1" applyAlignment="1" applyProtection="1">
      <alignment/>
      <protection hidden="1"/>
    </xf>
    <xf numFmtId="1" fontId="1" fillId="2" borderId="2" xfId="0" applyNumberFormat="1" applyFont="1" applyFill="1" applyBorder="1" applyAlignment="1" applyProtection="1">
      <alignment horizontal="left"/>
      <protection hidden="1"/>
    </xf>
    <xf numFmtId="0" fontId="1" fillId="2" borderId="15" xfId="0" applyFont="1" applyFill="1" applyBorder="1" applyAlignment="1" applyProtection="1">
      <alignment/>
      <protection hidden="1"/>
    </xf>
    <xf numFmtId="195" fontId="1" fillId="2" borderId="2" xfId="17" applyNumberFormat="1" applyFont="1" applyFill="1" applyBorder="1" applyAlignment="1" applyProtection="1">
      <alignment/>
      <protection hidden="1"/>
    </xf>
    <xf numFmtId="0" fontId="0" fillId="2" borderId="15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1" fontId="1" fillId="3" borderId="2" xfId="0" applyNumberFormat="1" applyFont="1" applyFill="1" applyBorder="1" applyAlignment="1" applyProtection="1">
      <alignment horizontal="left"/>
      <protection hidden="1"/>
    </xf>
    <xf numFmtId="0" fontId="1" fillId="3" borderId="15" xfId="0" applyFont="1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left"/>
      <protection hidden="1"/>
    </xf>
    <xf numFmtId="0" fontId="0" fillId="6" borderId="17" xfId="0" applyFill="1" applyBorder="1" applyAlignment="1" applyProtection="1">
      <alignment/>
      <protection hidden="1"/>
    </xf>
    <xf numFmtId="0" fontId="2" fillId="6" borderId="2" xfId="0" applyFont="1" applyFill="1" applyBorder="1" applyAlignment="1" applyProtection="1">
      <alignment horizontal="center"/>
      <protection hidden="1"/>
    </xf>
    <xf numFmtId="0" fontId="1" fillId="6" borderId="18" xfId="0" applyFont="1" applyFill="1" applyBorder="1" applyAlignment="1" applyProtection="1">
      <alignment/>
      <protection hidden="1"/>
    </xf>
    <xf numFmtId="0" fontId="1" fillId="6" borderId="16" xfId="0" applyFont="1" applyFill="1" applyBorder="1" applyAlignment="1" applyProtection="1">
      <alignment horizontal="center"/>
      <protection hidden="1"/>
    </xf>
    <xf numFmtId="0" fontId="1" fillId="6" borderId="2" xfId="0" applyFont="1" applyFill="1" applyBorder="1" applyAlignment="1" applyProtection="1">
      <alignment horizontal="center"/>
      <protection hidden="1"/>
    </xf>
    <xf numFmtId="0" fontId="1" fillId="6" borderId="15" xfId="0" applyFont="1" applyFill="1" applyBorder="1" applyAlignment="1" applyProtection="1">
      <alignment horizontal="center"/>
      <protection hidden="1"/>
    </xf>
    <xf numFmtId="0" fontId="0" fillId="2" borderId="13" xfId="0" applyFill="1" applyBorder="1" applyAlignment="1" applyProtection="1">
      <alignment/>
      <protection hidden="1"/>
    </xf>
    <xf numFmtId="0" fontId="0" fillId="3" borderId="16" xfId="0" applyFill="1" applyBorder="1" applyAlignment="1" applyProtection="1">
      <alignment/>
      <protection hidden="1"/>
    </xf>
    <xf numFmtId="0" fontId="0" fillId="2" borderId="16" xfId="0" applyFill="1" applyBorder="1" applyAlignment="1" applyProtection="1">
      <alignment/>
      <protection hidden="1"/>
    </xf>
    <xf numFmtId="0" fontId="0" fillId="4" borderId="0" xfId="0" applyFill="1" applyAlignment="1" applyProtection="1">
      <alignment/>
      <protection locked="0"/>
    </xf>
    <xf numFmtId="195" fontId="1" fillId="2" borderId="1" xfId="17" applyNumberFormat="1" applyFont="1" applyFill="1" applyBorder="1" applyAlignment="1" applyProtection="1">
      <alignment horizontal="left"/>
      <protection locked="0"/>
    </xf>
    <xf numFmtId="195" fontId="1" fillId="3" borderId="2" xfId="17" applyNumberFormat="1" applyFont="1" applyFill="1" applyBorder="1" applyAlignment="1" applyProtection="1">
      <alignment horizontal="left"/>
      <protection locked="0"/>
    </xf>
    <xf numFmtId="195" fontId="1" fillId="2" borderId="2" xfId="17" applyNumberFormat="1" applyFont="1" applyFill="1" applyBorder="1" applyAlignment="1" applyProtection="1">
      <alignment horizontal="left"/>
      <protection locked="0"/>
    </xf>
    <xf numFmtId="43" fontId="1" fillId="2" borderId="2" xfId="17" applyFont="1" applyFill="1" applyBorder="1" applyAlignment="1" applyProtection="1">
      <alignment/>
      <protection locked="0"/>
    </xf>
    <xf numFmtId="0" fontId="2" fillId="7" borderId="16" xfId="0" applyFont="1" applyFill="1" applyBorder="1" applyAlignment="1" applyProtection="1">
      <alignment horizontal="center"/>
      <protection hidden="1"/>
    </xf>
    <xf numFmtId="0" fontId="1" fillId="7" borderId="19" xfId="0" applyFont="1" applyFill="1" applyBorder="1" applyAlignment="1" applyProtection="1">
      <alignment/>
      <protection locked="0"/>
    </xf>
    <xf numFmtId="0" fontId="1" fillId="3" borderId="11" xfId="0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195" fontId="0" fillId="4" borderId="0" xfId="17" applyNumberForma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6" fillId="3" borderId="11" xfId="15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142875</xdr:rowOff>
    </xdr:from>
    <xdr:to>
      <xdr:col>3</xdr:col>
      <xdr:colOff>66675</xdr:colOff>
      <xdr:row>6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61950"/>
          <a:ext cx="1485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tonioizzo911@libero.it" TargetMode="External" /><Relationship Id="rId2" Type="http://schemas.openxmlformats.org/officeDocument/2006/relationships/hyperlink" Target="http://www.fina.org/project/docs/masters/rec_SC_nov07_detail.pdf" TargetMode="External" /><Relationship Id="rId3" Type="http://schemas.openxmlformats.org/officeDocument/2006/relationships/hyperlink" Target="http://www.fina.org/project/docs/masters/rec_LC_nov07_detail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58"/>
  <sheetViews>
    <sheetView windowProtection="1" tabSelected="1" workbookViewId="0" topLeftCell="A1">
      <selection activeCell="X10" sqref="X10"/>
    </sheetView>
  </sheetViews>
  <sheetFormatPr defaultColWidth="9.140625" defaultRowHeight="12.75"/>
  <cols>
    <col min="1" max="1" width="2.8515625" style="4" customWidth="1"/>
    <col min="2" max="2" width="10.8515625" style="5" bestFit="1" customWidth="1"/>
    <col min="3" max="3" width="10.421875" style="6" customWidth="1"/>
    <col min="4" max="4" width="2.00390625" style="6" customWidth="1"/>
    <col min="5" max="5" width="4.7109375" style="6" bestFit="1" customWidth="1"/>
    <col min="6" max="6" width="2.00390625" style="6" customWidth="1"/>
    <col min="7" max="7" width="6.00390625" style="6" bestFit="1" customWidth="1"/>
    <col min="8" max="8" width="7.140625" style="4" hidden="1" customWidth="1"/>
    <col min="9" max="9" width="10.8515625" style="4" bestFit="1" customWidth="1"/>
    <col min="10" max="10" width="4.7109375" style="6" bestFit="1" customWidth="1"/>
    <col min="11" max="11" width="2.7109375" style="6" bestFit="1" customWidth="1"/>
    <col min="12" max="12" width="4.7109375" style="6" bestFit="1" customWidth="1"/>
    <col min="13" max="13" width="2.7109375" style="6" bestFit="1" customWidth="1"/>
    <col min="14" max="14" width="4.7109375" style="6" bestFit="1" customWidth="1"/>
    <col min="15" max="15" width="7.140625" style="4" hidden="1" customWidth="1"/>
    <col min="16" max="16" width="7.7109375" style="7" bestFit="1" customWidth="1"/>
    <col min="17" max="17" width="11.140625" style="4" hidden="1" customWidth="1"/>
    <col min="18" max="18" width="8.28125" style="4" hidden="1" customWidth="1"/>
    <col min="19" max="19" width="9.140625" style="4" customWidth="1"/>
    <col min="20" max="20" width="1.57421875" style="4" bestFit="1" customWidth="1"/>
    <col min="21" max="21" width="3.00390625" style="4" bestFit="1" customWidth="1"/>
    <col min="22" max="22" width="3.00390625" style="4" customWidth="1"/>
    <col min="23" max="23" width="6.00390625" style="8" customWidth="1"/>
    <col min="24" max="24" width="10.8515625" style="4" bestFit="1" customWidth="1"/>
    <col min="25" max="16384" width="9.140625" style="4" customWidth="1"/>
  </cols>
  <sheetData>
    <row r="1" ht="17.25" customHeight="1" thickBot="1"/>
    <row r="2" spans="5:24" ht="12.75" customHeight="1">
      <c r="E2" s="9" t="s">
        <v>31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</row>
    <row r="3" spans="5:24" ht="12.75"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4"/>
    </row>
    <row r="4" spans="5:24" ht="13.5" thickBot="1"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4"/>
    </row>
    <row r="5" spans="5:24" ht="12.75">
      <c r="E5" s="15" t="s">
        <v>42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</row>
    <row r="6" spans="5:24" ht="41.25" customHeight="1" thickBot="1"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20"/>
    </row>
    <row r="7" spans="5:24" ht="12.75">
      <c r="E7" s="21" t="s">
        <v>33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3"/>
      <c r="R7" s="23"/>
      <c r="S7" s="24" t="s">
        <v>32</v>
      </c>
      <c r="T7" s="25"/>
      <c r="U7" s="25"/>
      <c r="V7" s="25"/>
      <c r="W7" s="25"/>
      <c r="X7" s="26"/>
    </row>
    <row r="8" spans="5:24" ht="13.5" thickBot="1">
      <c r="E8" s="27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9"/>
      <c r="R8" s="29"/>
      <c r="S8" s="30"/>
      <c r="T8" s="30"/>
      <c r="U8" s="30"/>
      <c r="V8" s="30"/>
      <c r="W8" s="30"/>
      <c r="X8" s="31"/>
    </row>
    <row r="9" spans="2:24" ht="13.5" thickBot="1">
      <c r="B9" s="5" t="s">
        <v>37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3"/>
      <c r="R9" s="33"/>
      <c r="S9" s="34"/>
      <c r="T9" s="34"/>
      <c r="U9" s="34"/>
      <c r="V9" s="34"/>
      <c r="W9" s="34"/>
      <c r="X9" s="34"/>
    </row>
    <row r="10" spans="2:27" ht="15.75" thickBot="1" thickTop="1">
      <c r="B10" s="35" t="s">
        <v>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6"/>
      <c r="R10" s="36"/>
      <c r="S10" s="37" t="s">
        <v>24</v>
      </c>
      <c r="T10" s="37"/>
      <c r="U10" s="37"/>
      <c r="V10" s="37"/>
      <c r="W10" s="97"/>
      <c r="X10" s="98">
        <v>730</v>
      </c>
      <c r="AA10" s="92" t="s">
        <v>28</v>
      </c>
    </row>
    <row r="11" spans="2:24" ht="13.5" thickTop="1">
      <c r="B11" s="38" t="s">
        <v>36</v>
      </c>
      <c r="C11" s="38"/>
      <c r="D11" s="38"/>
      <c r="E11" s="38"/>
      <c r="F11" s="38"/>
      <c r="G11" s="38"/>
      <c r="H11" s="39"/>
      <c r="I11" s="40" t="s">
        <v>35</v>
      </c>
      <c r="J11" s="40"/>
      <c r="K11" s="40"/>
      <c r="L11" s="40"/>
      <c r="M11" s="40"/>
      <c r="N11" s="40"/>
      <c r="O11" s="40"/>
      <c r="P11" s="40"/>
      <c r="Q11" s="41">
        <v>1000</v>
      </c>
      <c r="R11" s="41"/>
      <c r="S11" s="42" t="s">
        <v>23</v>
      </c>
      <c r="T11" s="43"/>
      <c r="U11" s="43"/>
      <c r="V11" s="43"/>
      <c r="W11" s="43"/>
      <c r="X11" s="44"/>
    </row>
    <row r="12" spans="2:24" ht="12.75">
      <c r="B12" s="45" t="s">
        <v>28</v>
      </c>
      <c r="C12" s="46" t="s">
        <v>26</v>
      </c>
      <c r="D12" s="47" t="s">
        <v>28</v>
      </c>
      <c r="E12" s="47" t="s">
        <v>27</v>
      </c>
      <c r="F12" s="47"/>
      <c r="G12" s="47" t="s">
        <v>29</v>
      </c>
      <c r="H12" s="48"/>
      <c r="I12" s="49"/>
      <c r="J12" s="46" t="s">
        <v>26</v>
      </c>
      <c r="K12" s="47" t="s">
        <v>28</v>
      </c>
      <c r="L12" s="47" t="s">
        <v>27</v>
      </c>
      <c r="M12" s="47"/>
      <c r="N12" s="47" t="s">
        <v>29</v>
      </c>
      <c r="O12" s="50"/>
      <c r="P12" s="51" t="s">
        <v>30</v>
      </c>
      <c r="Q12" s="52"/>
      <c r="R12" s="52"/>
      <c r="S12" s="53" t="s">
        <v>26</v>
      </c>
      <c r="T12" s="54" t="s">
        <v>28</v>
      </c>
      <c r="U12" s="54" t="s">
        <v>27</v>
      </c>
      <c r="V12" s="54"/>
      <c r="W12" s="54" t="s">
        <v>29</v>
      </c>
      <c r="X12" s="55" t="s">
        <v>25</v>
      </c>
    </row>
    <row r="13" spans="2:24" ht="12.75">
      <c r="B13" s="56" t="s">
        <v>6</v>
      </c>
      <c r="C13" s="1">
        <v>0</v>
      </c>
      <c r="D13" s="57" t="s">
        <v>20</v>
      </c>
      <c r="E13" s="1">
        <v>23</v>
      </c>
      <c r="F13" s="57" t="s">
        <v>21</v>
      </c>
      <c r="G13" s="93">
        <v>21</v>
      </c>
      <c r="H13" s="58">
        <f aca="true" t="shared" si="0" ref="H13:H29">C13*60*100+E13*100+G13</f>
        <v>2321</v>
      </c>
      <c r="I13" s="56" t="s">
        <v>6</v>
      </c>
      <c r="J13" s="1">
        <v>0</v>
      </c>
      <c r="K13" s="57" t="s">
        <v>20</v>
      </c>
      <c r="L13" s="1">
        <v>0</v>
      </c>
      <c r="M13" s="57" t="s">
        <v>21</v>
      </c>
      <c r="N13" s="1">
        <v>0</v>
      </c>
      <c r="O13" s="59">
        <f>J13*60*100+L13*100+N13</f>
        <v>0</v>
      </c>
      <c r="P13" s="60">
        <f>IF(O13=0,0,H13/O13*1000)</f>
        <v>0</v>
      </c>
      <c r="Q13" s="61">
        <f>H13/X$10*1000</f>
        <v>3179.4520547945203</v>
      </c>
      <c r="R13" s="4">
        <f>Q13/(60*100)</f>
        <v>0.5299086757990867</v>
      </c>
      <c r="S13" s="62">
        <f>IF(R13&gt;0,TRUNC(R13),0)</f>
        <v>0</v>
      </c>
      <c r="T13" s="63" t="s">
        <v>20</v>
      </c>
      <c r="U13" s="63">
        <f>TRUNC((R13-S13)*60)</f>
        <v>31</v>
      </c>
      <c r="V13" s="63" t="s">
        <v>22</v>
      </c>
      <c r="W13" s="64">
        <f>(((R13-S13)*60)-U13)*100</f>
        <v>79.45205479452042</v>
      </c>
      <c r="X13" s="65" t="s">
        <v>6</v>
      </c>
    </row>
    <row r="14" spans="2:24" ht="12.75">
      <c r="B14" s="66" t="s">
        <v>7</v>
      </c>
      <c r="C14" s="2">
        <v>0</v>
      </c>
      <c r="D14" s="67" t="s">
        <v>20</v>
      </c>
      <c r="E14" s="2">
        <v>51</v>
      </c>
      <c r="F14" s="67" t="s">
        <v>21</v>
      </c>
      <c r="G14" s="94">
        <v>50</v>
      </c>
      <c r="H14" s="68">
        <f t="shared" si="0"/>
        <v>5150</v>
      </c>
      <c r="I14" s="66" t="s">
        <v>7</v>
      </c>
      <c r="J14" s="2">
        <v>0</v>
      </c>
      <c r="K14" s="67" t="s">
        <v>20</v>
      </c>
      <c r="L14" s="2">
        <v>0</v>
      </c>
      <c r="M14" s="67" t="s">
        <v>21</v>
      </c>
      <c r="N14" s="2">
        <v>0</v>
      </c>
      <c r="O14" s="69">
        <f aca="true" t="shared" si="1" ref="O14:O29">J14*60*100+L14*100+N14</f>
        <v>0</v>
      </c>
      <c r="P14" s="70">
        <f>IF(O14=0,0,H14/O14*1000)</f>
        <v>0</v>
      </c>
      <c r="Q14" s="61">
        <f aca="true" t="shared" si="2" ref="Q14:Q29">H14/X$10*1000</f>
        <v>7054.7945205479455</v>
      </c>
      <c r="R14" s="4">
        <f aca="true" t="shared" si="3" ref="R14:R29">Q14/(60*100)</f>
        <v>1.1757990867579908</v>
      </c>
      <c r="S14" s="71">
        <f aca="true" t="shared" si="4" ref="S14:S29">IF(R14&gt;0,TRUNC(R14),0)</f>
        <v>1</v>
      </c>
      <c r="T14" s="72" t="s">
        <v>20</v>
      </c>
      <c r="U14" s="72">
        <f>TRUNC((R14-S14)*60)</f>
        <v>10</v>
      </c>
      <c r="V14" s="72" t="s">
        <v>22</v>
      </c>
      <c r="W14" s="73">
        <f aca="true" t="shared" si="5" ref="W14:W29">(((R14-S14)*60)-U14)*100</f>
        <v>54.79452054794507</v>
      </c>
      <c r="X14" s="74" t="s">
        <v>7</v>
      </c>
    </row>
    <row r="15" spans="2:24" ht="12.75">
      <c r="B15" s="71" t="s">
        <v>8</v>
      </c>
      <c r="C15" s="3">
        <v>1</v>
      </c>
      <c r="D15" s="75" t="s">
        <v>20</v>
      </c>
      <c r="E15" s="3">
        <v>54</v>
      </c>
      <c r="F15" s="75" t="s">
        <v>21</v>
      </c>
      <c r="G15" s="95">
        <v>4</v>
      </c>
      <c r="H15" s="76">
        <f t="shared" si="0"/>
        <v>11404</v>
      </c>
      <c r="I15" s="71" t="s">
        <v>8</v>
      </c>
      <c r="J15" s="3">
        <v>0</v>
      </c>
      <c r="K15" s="75" t="s">
        <v>20</v>
      </c>
      <c r="L15" s="3">
        <v>0</v>
      </c>
      <c r="M15" s="75" t="s">
        <v>21</v>
      </c>
      <c r="N15" s="3">
        <v>0</v>
      </c>
      <c r="O15" s="77">
        <f t="shared" si="1"/>
        <v>0</v>
      </c>
      <c r="P15" s="60">
        <f aca="true" t="shared" si="6" ref="P15:P29">IF(O15=0,0,H15/O15*1000)</f>
        <v>0</v>
      </c>
      <c r="Q15" s="61">
        <f t="shared" si="2"/>
        <v>15621.91780821918</v>
      </c>
      <c r="R15" s="4">
        <f t="shared" si="3"/>
        <v>2.60365296803653</v>
      </c>
      <c r="S15" s="66">
        <f t="shared" si="4"/>
        <v>2</v>
      </c>
      <c r="T15" s="78" t="s">
        <v>20</v>
      </c>
      <c r="U15" s="78">
        <f>TRUNC((R15-S15)*60)</f>
        <v>36</v>
      </c>
      <c r="V15" s="78" t="s">
        <v>22</v>
      </c>
      <c r="W15" s="79">
        <f t="shared" si="5"/>
        <v>21.91780821917959</v>
      </c>
      <c r="X15" s="80" t="s">
        <v>8</v>
      </c>
    </row>
    <row r="16" spans="2:24" ht="12.75">
      <c r="B16" s="66" t="s">
        <v>9</v>
      </c>
      <c r="C16" s="2">
        <v>4</v>
      </c>
      <c r="D16" s="67" t="s">
        <v>20</v>
      </c>
      <c r="E16" s="2">
        <v>5</v>
      </c>
      <c r="F16" s="67" t="s">
        <v>21</v>
      </c>
      <c r="G16" s="94">
        <v>61</v>
      </c>
      <c r="H16" s="68">
        <f t="shared" si="0"/>
        <v>24561</v>
      </c>
      <c r="I16" s="66" t="s">
        <v>9</v>
      </c>
      <c r="J16" s="2">
        <v>0</v>
      </c>
      <c r="K16" s="67" t="s">
        <v>20</v>
      </c>
      <c r="L16" s="2">
        <v>0</v>
      </c>
      <c r="M16" s="67" t="s">
        <v>21</v>
      </c>
      <c r="N16" s="2">
        <v>0</v>
      </c>
      <c r="O16" s="69">
        <f t="shared" si="1"/>
        <v>0</v>
      </c>
      <c r="P16" s="70">
        <f t="shared" si="6"/>
        <v>0</v>
      </c>
      <c r="Q16" s="61">
        <f t="shared" si="2"/>
        <v>33645.20547945205</v>
      </c>
      <c r="R16" s="4">
        <f t="shared" si="3"/>
        <v>5.607534246575342</v>
      </c>
      <c r="S16" s="71">
        <f t="shared" si="4"/>
        <v>5</v>
      </c>
      <c r="T16" s="72" t="s">
        <v>20</v>
      </c>
      <c r="U16" s="72">
        <f>TRUNC((R16-S16)*60)</f>
        <v>36</v>
      </c>
      <c r="V16" s="72" t="s">
        <v>22</v>
      </c>
      <c r="W16" s="73">
        <f t="shared" si="5"/>
        <v>45.20547945205067</v>
      </c>
      <c r="X16" s="74" t="s">
        <v>9</v>
      </c>
    </row>
    <row r="17" spans="2:24" ht="12.75">
      <c r="B17" s="71" t="s">
        <v>10</v>
      </c>
      <c r="C17" s="3">
        <v>8</v>
      </c>
      <c r="D17" s="75" t="s">
        <v>20</v>
      </c>
      <c r="E17" s="3">
        <v>40</v>
      </c>
      <c r="F17" s="75" t="s">
        <v>21</v>
      </c>
      <c r="G17" s="95">
        <v>19</v>
      </c>
      <c r="H17" s="76">
        <f t="shared" si="0"/>
        <v>52019</v>
      </c>
      <c r="I17" s="71" t="s">
        <v>10</v>
      </c>
      <c r="J17" s="3">
        <v>0</v>
      </c>
      <c r="K17" s="75" t="s">
        <v>20</v>
      </c>
      <c r="L17" s="3">
        <v>0</v>
      </c>
      <c r="M17" s="75" t="s">
        <v>21</v>
      </c>
      <c r="N17" s="3">
        <v>0</v>
      </c>
      <c r="O17" s="77">
        <f t="shared" si="1"/>
        <v>0</v>
      </c>
      <c r="P17" s="60">
        <f t="shared" si="6"/>
        <v>0</v>
      </c>
      <c r="Q17" s="61">
        <f t="shared" si="2"/>
        <v>71258.90410958904</v>
      </c>
      <c r="R17" s="4">
        <f t="shared" si="3"/>
        <v>11.87648401826484</v>
      </c>
      <c r="S17" s="66">
        <f t="shared" si="4"/>
        <v>11</v>
      </c>
      <c r="T17" s="78" t="s">
        <v>20</v>
      </c>
      <c r="U17" s="78">
        <f>TRUNC((R17-S17)*60)</f>
        <v>52</v>
      </c>
      <c r="V17" s="78" t="s">
        <v>22</v>
      </c>
      <c r="W17" s="79">
        <f t="shared" si="5"/>
        <v>58.90410958903942</v>
      </c>
      <c r="X17" s="80" t="s">
        <v>10</v>
      </c>
    </row>
    <row r="18" spans="2:24" ht="12.75">
      <c r="B18" s="66" t="s">
        <v>11</v>
      </c>
      <c r="C18" s="2">
        <v>16</v>
      </c>
      <c r="D18" s="67" t="s">
        <v>20</v>
      </c>
      <c r="E18" s="2">
        <v>35</v>
      </c>
      <c r="F18" s="67" t="s">
        <v>21</v>
      </c>
      <c r="G18" s="94">
        <v>27</v>
      </c>
      <c r="H18" s="68">
        <f t="shared" si="0"/>
        <v>99527</v>
      </c>
      <c r="I18" s="66" t="s">
        <v>11</v>
      </c>
      <c r="J18" s="2">
        <v>0</v>
      </c>
      <c r="K18" s="67" t="s">
        <v>20</v>
      </c>
      <c r="L18" s="2">
        <v>0</v>
      </c>
      <c r="M18" s="67" t="s">
        <v>21</v>
      </c>
      <c r="N18" s="2">
        <v>0</v>
      </c>
      <c r="O18" s="69">
        <f t="shared" si="1"/>
        <v>0</v>
      </c>
      <c r="P18" s="70">
        <f t="shared" si="6"/>
        <v>0</v>
      </c>
      <c r="Q18" s="61">
        <f t="shared" si="2"/>
        <v>136338.35616438356</v>
      </c>
      <c r="R18" s="4">
        <f t="shared" si="3"/>
        <v>22.72305936073059</v>
      </c>
      <c r="S18" s="71">
        <f t="shared" si="4"/>
        <v>22</v>
      </c>
      <c r="T18" s="72" t="s">
        <v>20</v>
      </c>
      <c r="U18" s="72">
        <f aca="true" t="shared" si="7" ref="U18:U29">TRUNC((R18-S18)*60)</f>
        <v>43</v>
      </c>
      <c r="V18" s="72" t="s">
        <v>22</v>
      </c>
      <c r="W18" s="73">
        <f t="shared" si="5"/>
        <v>38.356164383547764</v>
      </c>
      <c r="X18" s="74" t="s">
        <v>11</v>
      </c>
    </row>
    <row r="19" spans="2:24" ht="12.75">
      <c r="B19" s="71" t="s">
        <v>12</v>
      </c>
      <c r="C19" s="3">
        <v>0</v>
      </c>
      <c r="D19" s="75" t="s">
        <v>20</v>
      </c>
      <c r="E19" s="3">
        <v>26</v>
      </c>
      <c r="F19" s="75" t="s">
        <v>21</v>
      </c>
      <c r="G19" s="95">
        <v>24</v>
      </c>
      <c r="H19" s="76">
        <f t="shared" si="0"/>
        <v>2624</v>
      </c>
      <c r="I19" s="71" t="s">
        <v>12</v>
      </c>
      <c r="J19" s="3">
        <v>0</v>
      </c>
      <c r="K19" s="75" t="s">
        <v>20</v>
      </c>
      <c r="L19" s="3">
        <v>0</v>
      </c>
      <c r="M19" s="75" t="s">
        <v>21</v>
      </c>
      <c r="N19" s="3">
        <v>0</v>
      </c>
      <c r="O19" s="77">
        <f t="shared" si="1"/>
        <v>0</v>
      </c>
      <c r="P19" s="60">
        <f t="shared" si="6"/>
        <v>0</v>
      </c>
      <c r="Q19" s="61">
        <f t="shared" si="2"/>
        <v>3594.520547945205</v>
      </c>
      <c r="R19" s="4">
        <f t="shared" si="3"/>
        <v>0.5990867579908675</v>
      </c>
      <c r="S19" s="66">
        <f t="shared" si="4"/>
        <v>0</v>
      </c>
      <c r="T19" s="78" t="s">
        <v>20</v>
      </c>
      <c r="U19" s="78">
        <f t="shared" si="7"/>
        <v>35</v>
      </c>
      <c r="V19" s="78" t="s">
        <v>22</v>
      </c>
      <c r="W19" s="79">
        <f t="shared" si="5"/>
        <v>94.52054794520492</v>
      </c>
      <c r="X19" s="80" t="s">
        <v>12</v>
      </c>
    </row>
    <row r="20" spans="2:24" ht="12.75">
      <c r="B20" s="66" t="s">
        <v>13</v>
      </c>
      <c r="C20" s="2">
        <v>0</v>
      </c>
      <c r="D20" s="67" t="s">
        <v>20</v>
      </c>
      <c r="E20" s="2">
        <v>57</v>
      </c>
      <c r="F20" s="67" t="s">
        <v>21</v>
      </c>
      <c r="G20" s="94">
        <v>24</v>
      </c>
      <c r="H20" s="68">
        <f t="shared" si="0"/>
        <v>5724</v>
      </c>
      <c r="I20" s="66" t="s">
        <v>13</v>
      </c>
      <c r="J20" s="2">
        <v>0</v>
      </c>
      <c r="K20" s="67" t="s">
        <v>20</v>
      </c>
      <c r="L20" s="2">
        <v>0</v>
      </c>
      <c r="M20" s="67" t="s">
        <v>21</v>
      </c>
      <c r="N20" s="2">
        <v>0</v>
      </c>
      <c r="O20" s="69">
        <f t="shared" si="1"/>
        <v>0</v>
      </c>
      <c r="P20" s="70">
        <f t="shared" si="6"/>
        <v>0</v>
      </c>
      <c r="Q20" s="61">
        <f t="shared" si="2"/>
        <v>7841.095890410959</v>
      </c>
      <c r="R20" s="4">
        <f t="shared" si="3"/>
        <v>1.3068493150684932</v>
      </c>
      <c r="S20" s="71">
        <f t="shared" si="4"/>
        <v>1</v>
      </c>
      <c r="T20" s="72" t="s">
        <v>20</v>
      </c>
      <c r="U20" s="72">
        <f t="shared" si="7"/>
        <v>18</v>
      </c>
      <c r="V20" s="72" t="s">
        <v>22</v>
      </c>
      <c r="W20" s="73">
        <f t="shared" si="5"/>
        <v>41.09589041095916</v>
      </c>
      <c r="X20" s="74" t="s">
        <v>13</v>
      </c>
    </row>
    <row r="21" spans="2:24" ht="12.75">
      <c r="B21" s="71" t="s">
        <v>14</v>
      </c>
      <c r="C21" s="3">
        <v>2</v>
      </c>
      <c r="D21" s="75" t="s">
        <v>20</v>
      </c>
      <c r="E21" s="3">
        <v>2</v>
      </c>
      <c r="F21" s="75" t="s">
        <v>21</v>
      </c>
      <c r="G21" s="95">
        <v>75</v>
      </c>
      <c r="H21" s="76">
        <f t="shared" si="0"/>
        <v>12275</v>
      </c>
      <c r="I21" s="71" t="s">
        <v>14</v>
      </c>
      <c r="J21" s="3">
        <v>0</v>
      </c>
      <c r="K21" s="75" t="s">
        <v>20</v>
      </c>
      <c r="L21" s="3">
        <v>0</v>
      </c>
      <c r="M21" s="75" t="s">
        <v>21</v>
      </c>
      <c r="N21" s="3">
        <v>0</v>
      </c>
      <c r="O21" s="77">
        <f t="shared" si="1"/>
        <v>0</v>
      </c>
      <c r="P21" s="60">
        <f t="shared" si="6"/>
        <v>0</v>
      </c>
      <c r="Q21" s="61">
        <f t="shared" si="2"/>
        <v>16815.068493150688</v>
      </c>
      <c r="R21" s="4">
        <f t="shared" si="3"/>
        <v>2.8025114155251147</v>
      </c>
      <c r="S21" s="66">
        <f t="shared" si="4"/>
        <v>2</v>
      </c>
      <c r="T21" s="78" t="s">
        <v>20</v>
      </c>
      <c r="U21" s="78">
        <f t="shared" si="7"/>
        <v>48</v>
      </c>
      <c r="V21" s="78" t="s">
        <v>22</v>
      </c>
      <c r="W21" s="79">
        <f t="shared" si="5"/>
        <v>15.068493150688766</v>
      </c>
      <c r="X21" s="80" t="s">
        <v>14</v>
      </c>
    </row>
    <row r="22" spans="2:24" ht="12.75">
      <c r="B22" s="66" t="s">
        <v>0</v>
      </c>
      <c r="C22" s="2">
        <v>0</v>
      </c>
      <c r="D22" s="67" t="s">
        <v>20</v>
      </c>
      <c r="E22" s="2">
        <v>29</v>
      </c>
      <c r="F22" s="67" t="s">
        <v>21</v>
      </c>
      <c r="G22" s="94">
        <v>1</v>
      </c>
      <c r="H22" s="68">
        <f t="shared" si="0"/>
        <v>2901</v>
      </c>
      <c r="I22" s="66" t="s">
        <v>0</v>
      </c>
      <c r="J22" s="2">
        <v>0</v>
      </c>
      <c r="K22" s="67" t="s">
        <v>20</v>
      </c>
      <c r="L22" s="2">
        <v>0</v>
      </c>
      <c r="M22" s="67" t="s">
        <v>21</v>
      </c>
      <c r="N22" s="2">
        <v>0</v>
      </c>
      <c r="O22" s="69">
        <f t="shared" si="1"/>
        <v>0</v>
      </c>
      <c r="P22" s="70">
        <f t="shared" si="6"/>
        <v>0</v>
      </c>
      <c r="Q22" s="61">
        <f t="shared" si="2"/>
        <v>3973.972602739726</v>
      </c>
      <c r="R22" s="4">
        <f t="shared" si="3"/>
        <v>0.6623287671232877</v>
      </c>
      <c r="S22" s="71">
        <f t="shared" si="4"/>
        <v>0</v>
      </c>
      <c r="T22" s="72" t="s">
        <v>20</v>
      </c>
      <c r="U22" s="72">
        <f t="shared" si="7"/>
        <v>39</v>
      </c>
      <c r="V22" s="72" t="s">
        <v>22</v>
      </c>
      <c r="W22" s="73">
        <f t="shared" si="5"/>
        <v>73.97260273972606</v>
      </c>
      <c r="X22" s="74" t="s">
        <v>0</v>
      </c>
    </row>
    <row r="23" spans="2:24" ht="12.75">
      <c r="B23" s="71" t="s">
        <v>1</v>
      </c>
      <c r="C23" s="3">
        <v>1</v>
      </c>
      <c r="D23" s="75" t="s">
        <v>20</v>
      </c>
      <c r="E23" s="3">
        <v>4</v>
      </c>
      <c r="F23" s="75" t="s">
        <v>21</v>
      </c>
      <c r="G23" s="95">
        <v>40</v>
      </c>
      <c r="H23" s="76">
        <f t="shared" si="0"/>
        <v>6440</v>
      </c>
      <c r="I23" s="71" t="s">
        <v>1</v>
      </c>
      <c r="J23" s="3">
        <v>1</v>
      </c>
      <c r="K23" s="75" t="s">
        <v>20</v>
      </c>
      <c r="L23" s="3">
        <v>30</v>
      </c>
      <c r="M23" s="75" t="s">
        <v>21</v>
      </c>
      <c r="N23" s="3">
        <v>75</v>
      </c>
      <c r="O23" s="77">
        <f t="shared" si="1"/>
        <v>9075</v>
      </c>
      <c r="P23" s="60">
        <f t="shared" si="6"/>
        <v>709.6418732782369</v>
      </c>
      <c r="Q23" s="61">
        <f t="shared" si="2"/>
        <v>8821.917808219177</v>
      </c>
      <c r="R23" s="4">
        <f t="shared" si="3"/>
        <v>1.4703196347031962</v>
      </c>
      <c r="S23" s="66">
        <f t="shared" si="4"/>
        <v>1</v>
      </c>
      <c r="T23" s="78" t="s">
        <v>20</v>
      </c>
      <c r="U23" s="78">
        <f t="shared" si="7"/>
        <v>28</v>
      </c>
      <c r="V23" s="78" t="s">
        <v>22</v>
      </c>
      <c r="W23" s="79">
        <f t="shared" si="5"/>
        <v>21.91780821917675</v>
      </c>
      <c r="X23" s="80" t="s">
        <v>1</v>
      </c>
    </row>
    <row r="24" spans="2:24" ht="12.75">
      <c r="B24" s="66" t="s">
        <v>2</v>
      </c>
      <c r="C24" s="2">
        <v>2</v>
      </c>
      <c r="D24" s="67" t="s">
        <v>20</v>
      </c>
      <c r="E24" s="2">
        <v>20</v>
      </c>
      <c r="F24" s="67" t="s">
        <v>21</v>
      </c>
      <c r="G24" s="94">
        <v>43</v>
      </c>
      <c r="H24" s="68">
        <f t="shared" si="0"/>
        <v>14043</v>
      </c>
      <c r="I24" s="66" t="s">
        <v>2</v>
      </c>
      <c r="J24" s="2">
        <v>3</v>
      </c>
      <c r="K24" s="67" t="s">
        <v>20</v>
      </c>
      <c r="L24" s="2">
        <v>11</v>
      </c>
      <c r="M24" s="67" t="s">
        <v>21</v>
      </c>
      <c r="N24" s="2">
        <v>91</v>
      </c>
      <c r="O24" s="69">
        <f t="shared" si="1"/>
        <v>19191</v>
      </c>
      <c r="P24" s="70">
        <f t="shared" si="6"/>
        <v>731.7492574644364</v>
      </c>
      <c r="Q24" s="61">
        <f t="shared" si="2"/>
        <v>19236.986301369863</v>
      </c>
      <c r="R24" s="4">
        <f t="shared" si="3"/>
        <v>3.206164383561644</v>
      </c>
      <c r="S24" s="71">
        <f t="shared" si="4"/>
        <v>3</v>
      </c>
      <c r="T24" s="72" t="s">
        <v>20</v>
      </c>
      <c r="U24" s="72">
        <f t="shared" si="7"/>
        <v>12</v>
      </c>
      <c r="V24" s="72" t="s">
        <v>22</v>
      </c>
      <c r="W24" s="73">
        <f t="shared" si="5"/>
        <v>36.986301369864094</v>
      </c>
      <c r="X24" s="74" t="s">
        <v>2</v>
      </c>
    </row>
    <row r="25" spans="2:24" ht="12.75">
      <c r="B25" s="71" t="s">
        <v>15</v>
      </c>
      <c r="C25" s="3">
        <v>0</v>
      </c>
      <c r="D25" s="75" t="s">
        <v>20</v>
      </c>
      <c r="E25" s="3">
        <v>24</v>
      </c>
      <c r="F25" s="75" t="s">
        <v>21</v>
      </c>
      <c r="G25" s="95">
        <v>73</v>
      </c>
      <c r="H25" s="76">
        <f t="shared" si="0"/>
        <v>2473</v>
      </c>
      <c r="I25" s="71" t="s">
        <v>15</v>
      </c>
      <c r="J25" s="3">
        <v>0</v>
      </c>
      <c r="K25" s="75" t="s">
        <v>20</v>
      </c>
      <c r="L25" s="3">
        <v>0</v>
      </c>
      <c r="M25" s="75" t="s">
        <v>21</v>
      </c>
      <c r="N25" s="3">
        <v>0</v>
      </c>
      <c r="O25" s="77">
        <f t="shared" si="1"/>
        <v>0</v>
      </c>
      <c r="P25" s="60">
        <f t="shared" si="6"/>
        <v>0</v>
      </c>
      <c r="Q25" s="61">
        <f t="shared" si="2"/>
        <v>3387.671232876712</v>
      </c>
      <c r="R25" s="4">
        <f t="shared" si="3"/>
        <v>0.5646118721461186</v>
      </c>
      <c r="S25" s="66">
        <f t="shared" si="4"/>
        <v>0</v>
      </c>
      <c r="T25" s="78" t="s">
        <v>20</v>
      </c>
      <c r="U25" s="78">
        <f t="shared" si="7"/>
        <v>33</v>
      </c>
      <c r="V25" s="78" t="s">
        <v>22</v>
      </c>
      <c r="W25" s="79">
        <f t="shared" si="5"/>
        <v>87.67123287671197</v>
      </c>
      <c r="X25" s="80" t="s">
        <v>15</v>
      </c>
    </row>
    <row r="26" spans="2:24" ht="12.75">
      <c r="B26" s="66" t="s">
        <v>16</v>
      </c>
      <c r="C26" s="2">
        <v>0</v>
      </c>
      <c r="D26" s="67" t="s">
        <v>20</v>
      </c>
      <c r="E26" s="2">
        <v>56</v>
      </c>
      <c r="F26" s="67" t="s">
        <v>21</v>
      </c>
      <c r="G26" s="94">
        <v>14</v>
      </c>
      <c r="H26" s="68">
        <f t="shared" si="0"/>
        <v>5614</v>
      </c>
      <c r="I26" s="66" t="s">
        <v>16</v>
      </c>
      <c r="J26" s="2">
        <v>0</v>
      </c>
      <c r="K26" s="67" t="s">
        <v>20</v>
      </c>
      <c r="L26" s="2">
        <v>0</v>
      </c>
      <c r="M26" s="67" t="s">
        <v>21</v>
      </c>
      <c r="N26" s="2">
        <v>0</v>
      </c>
      <c r="O26" s="69">
        <f t="shared" si="1"/>
        <v>0</v>
      </c>
      <c r="P26" s="70">
        <f t="shared" si="6"/>
        <v>0</v>
      </c>
      <c r="Q26" s="61">
        <f t="shared" si="2"/>
        <v>7690.41095890411</v>
      </c>
      <c r="R26" s="4">
        <f t="shared" si="3"/>
        <v>1.2817351598173516</v>
      </c>
      <c r="S26" s="71">
        <f t="shared" si="4"/>
        <v>1</v>
      </c>
      <c r="T26" s="72" t="s">
        <v>20</v>
      </c>
      <c r="U26" s="72">
        <f t="shared" si="7"/>
        <v>16</v>
      </c>
      <c r="V26" s="72" t="s">
        <v>22</v>
      </c>
      <c r="W26" s="73">
        <f t="shared" si="5"/>
        <v>90.41095890410986</v>
      </c>
      <c r="X26" s="74" t="s">
        <v>16</v>
      </c>
    </row>
    <row r="27" spans="2:24" ht="12.75">
      <c r="B27" s="71" t="s">
        <v>17</v>
      </c>
      <c r="C27" s="3">
        <v>2</v>
      </c>
      <c r="D27" s="75" t="s">
        <v>20</v>
      </c>
      <c r="E27" s="3">
        <v>3</v>
      </c>
      <c r="F27" s="75" t="s">
        <v>21</v>
      </c>
      <c r="G27" s="95">
        <v>5</v>
      </c>
      <c r="H27" s="76">
        <f t="shared" si="0"/>
        <v>12305</v>
      </c>
      <c r="I27" s="71" t="s">
        <v>17</v>
      </c>
      <c r="J27" s="3">
        <v>0</v>
      </c>
      <c r="K27" s="75" t="s">
        <v>20</v>
      </c>
      <c r="L27" s="3">
        <v>0</v>
      </c>
      <c r="M27" s="75" t="s">
        <v>21</v>
      </c>
      <c r="N27" s="3">
        <v>0</v>
      </c>
      <c r="O27" s="77">
        <f t="shared" si="1"/>
        <v>0</v>
      </c>
      <c r="P27" s="60">
        <f t="shared" si="6"/>
        <v>0</v>
      </c>
      <c r="Q27" s="61">
        <f t="shared" si="2"/>
        <v>16856.164383561645</v>
      </c>
      <c r="R27" s="4">
        <f t="shared" si="3"/>
        <v>2.8093607305936077</v>
      </c>
      <c r="S27" s="66">
        <f t="shared" si="4"/>
        <v>2</v>
      </c>
      <c r="T27" s="78" t="s">
        <v>20</v>
      </c>
      <c r="U27" s="78">
        <f t="shared" si="7"/>
        <v>48</v>
      </c>
      <c r="V27" s="78" t="s">
        <v>22</v>
      </c>
      <c r="W27" s="79">
        <f t="shared" si="5"/>
        <v>56.1643835616465</v>
      </c>
      <c r="X27" s="80" t="s">
        <v>17</v>
      </c>
    </row>
    <row r="28" spans="2:24" ht="12.75">
      <c r="B28" s="66" t="s">
        <v>18</v>
      </c>
      <c r="C28" s="2">
        <v>2</v>
      </c>
      <c r="D28" s="67" t="s">
        <v>20</v>
      </c>
      <c r="E28" s="2">
        <v>8</v>
      </c>
      <c r="F28" s="67" t="s">
        <v>21</v>
      </c>
      <c r="G28" s="94">
        <v>89</v>
      </c>
      <c r="H28" s="68">
        <f t="shared" si="0"/>
        <v>12889</v>
      </c>
      <c r="I28" s="66" t="s">
        <v>18</v>
      </c>
      <c r="J28" s="2">
        <v>0</v>
      </c>
      <c r="K28" s="67" t="s">
        <v>20</v>
      </c>
      <c r="L28" s="2">
        <v>0</v>
      </c>
      <c r="M28" s="67" t="s">
        <v>21</v>
      </c>
      <c r="N28" s="2">
        <v>0</v>
      </c>
      <c r="O28" s="69">
        <f t="shared" si="1"/>
        <v>0</v>
      </c>
      <c r="P28" s="70">
        <f t="shared" si="6"/>
        <v>0</v>
      </c>
      <c r="Q28" s="61">
        <f t="shared" si="2"/>
        <v>17656.164383561645</v>
      </c>
      <c r="R28" s="4">
        <f t="shared" si="3"/>
        <v>2.942694063926941</v>
      </c>
      <c r="S28" s="71">
        <f t="shared" si="4"/>
        <v>2</v>
      </c>
      <c r="T28" s="72" t="s">
        <v>20</v>
      </c>
      <c r="U28" s="72">
        <f t="shared" si="7"/>
        <v>56</v>
      </c>
      <c r="V28" s="72" t="s">
        <v>22</v>
      </c>
      <c r="W28" s="73">
        <f t="shared" si="5"/>
        <v>56.16438356164579</v>
      </c>
      <c r="X28" s="74" t="s">
        <v>18</v>
      </c>
    </row>
    <row r="29" spans="2:24" ht="12.75">
      <c r="B29" s="71" t="s">
        <v>19</v>
      </c>
      <c r="C29" s="3">
        <v>4</v>
      </c>
      <c r="D29" s="75" t="s">
        <v>20</v>
      </c>
      <c r="E29" s="3">
        <v>38</v>
      </c>
      <c r="F29" s="75" t="s">
        <v>21</v>
      </c>
      <c r="G29" s="95">
        <v>89</v>
      </c>
      <c r="H29" s="76">
        <f t="shared" si="0"/>
        <v>27889</v>
      </c>
      <c r="I29" s="71" t="s">
        <v>19</v>
      </c>
      <c r="J29" s="3">
        <v>0</v>
      </c>
      <c r="K29" s="75" t="s">
        <v>20</v>
      </c>
      <c r="L29" s="3">
        <v>0</v>
      </c>
      <c r="M29" s="75" t="s">
        <v>21</v>
      </c>
      <c r="N29" s="3">
        <v>0</v>
      </c>
      <c r="O29" s="77">
        <f t="shared" si="1"/>
        <v>0</v>
      </c>
      <c r="P29" s="60">
        <f t="shared" si="6"/>
        <v>0</v>
      </c>
      <c r="Q29" s="61">
        <f t="shared" si="2"/>
        <v>38204.109589041094</v>
      </c>
      <c r="R29" s="4">
        <f t="shared" si="3"/>
        <v>6.367351598173515</v>
      </c>
      <c r="S29" s="66">
        <f t="shared" si="4"/>
        <v>6</v>
      </c>
      <c r="T29" s="78" t="s">
        <v>20</v>
      </c>
      <c r="U29" s="78">
        <f t="shared" si="7"/>
        <v>22</v>
      </c>
      <c r="V29" s="78" t="s">
        <v>22</v>
      </c>
      <c r="W29" s="79">
        <f t="shared" si="5"/>
        <v>4.109589041092221</v>
      </c>
      <c r="X29" s="80" t="s">
        <v>19</v>
      </c>
    </row>
    <row r="30" spans="17:24" ht="12.75">
      <c r="Q30" s="81"/>
      <c r="R30" s="81"/>
      <c r="S30" s="81"/>
      <c r="T30" s="81"/>
      <c r="U30" s="81"/>
      <c r="V30" s="81"/>
      <c r="W30" s="82"/>
      <c r="X30" s="81"/>
    </row>
    <row r="31" spans="2:24" ht="12.75">
      <c r="B31" s="35" t="s">
        <v>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3"/>
      <c r="R31" s="83"/>
      <c r="S31" s="84"/>
      <c r="T31" s="84"/>
      <c r="U31" s="84"/>
      <c r="V31" s="84"/>
      <c r="W31" s="84"/>
      <c r="X31" s="85"/>
    </row>
    <row r="32" spans="2:24" ht="12.75">
      <c r="B32" s="38" t="s">
        <v>34</v>
      </c>
      <c r="C32" s="38"/>
      <c r="D32" s="38"/>
      <c r="E32" s="38"/>
      <c r="F32" s="38"/>
      <c r="G32" s="38"/>
      <c r="H32" s="39"/>
      <c r="I32" s="40" t="s">
        <v>35</v>
      </c>
      <c r="J32" s="40"/>
      <c r="K32" s="40"/>
      <c r="L32" s="40"/>
      <c r="M32" s="40"/>
      <c r="N32" s="40"/>
      <c r="O32" s="40"/>
      <c r="P32" s="40"/>
      <c r="Q32" s="41">
        <v>1000</v>
      </c>
      <c r="R32" s="41"/>
      <c r="S32" s="86" t="s">
        <v>23</v>
      </c>
      <c r="T32" s="87"/>
      <c r="U32" s="87"/>
      <c r="V32" s="87"/>
      <c r="W32" s="87"/>
      <c r="X32" s="88"/>
    </row>
    <row r="33" spans="2:24" ht="12.75">
      <c r="B33" s="45" t="s">
        <v>25</v>
      </c>
      <c r="C33" s="46" t="s">
        <v>26</v>
      </c>
      <c r="D33" s="47" t="s">
        <v>28</v>
      </c>
      <c r="E33" s="47" t="s">
        <v>27</v>
      </c>
      <c r="F33" s="47"/>
      <c r="G33" s="47" t="s">
        <v>29</v>
      </c>
      <c r="H33" s="48"/>
      <c r="I33" s="49"/>
      <c r="J33" s="46" t="s">
        <v>26</v>
      </c>
      <c r="K33" s="47" t="s">
        <v>28</v>
      </c>
      <c r="L33" s="47" t="s">
        <v>27</v>
      </c>
      <c r="M33" s="47"/>
      <c r="N33" s="47" t="s">
        <v>29</v>
      </c>
      <c r="O33" s="50"/>
      <c r="P33" s="51"/>
      <c r="Q33" s="52"/>
      <c r="R33" s="52"/>
      <c r="S33" s="53" t="s">
        <v>26</v>
      </c>
      <c r="T33" s="54" t="s">
        <v>28</v>
      </c>
      <c r="U33" s="54" t="s">
        <v>27</v>
      </c>
      <c r="V33" s="54"/>
      <c r="W33" s="54" t="s">
        <v>29</v>
      </c>
      <c r="X33" s="55" t="s">
        <v>25</v>
      </c>
    </row>
    <row r="34" spans="2:24" ht="12.75">
      <c r="B34" s="56" t="s">
        <v>6</v>
      </c>
      <c r="C34" s="1">
        <v>0</v>
      </c>
      <c r="D34" s="57" t="s">
        <v>20</v>
      </c>
      <c r="E34" s="1">
        <v>22</v>
      </c>
      <c r="F34" s="57">
        <v>76</v>
      </c>
      <c r="G34" s="1">
        <v>21</v>
      </c>
      <c r="H34" s="58">
        <f aca="true" t="shared" si="8" ref="H34:H51">C34*60*100+E34*100+G34</f>
        <v>2221</v>
      </c>
      <c r="I34" s="89" t="s">
        <v>6</v>
      </c>
      <c r="J34" s="1">
        <v>0</v>
      </c>
      <c r="K34" s="57" t="s">
        <v>20</v>
      </c>
      <c r="L34" s="1">
        <v>0</v>
      </c>
      <c r="M34" s="57" t="s">
        <v>21</v>
      </c>
      <c r="N34" s="1">
        <v>0</v>
      </c>
      <c r="O34" s="59">
        <f>J34*60*100+L34*100+N34</f>
        <v>0</v>
      </c>
      <c r="P34" s="60">
        <f aca="true" t="shared" si="9" ref="P34:P51">IF(O34=0,0,H34/O34*1000)</f>
        <v>0</v>
      </c>
      <c r="Q34" s="61">
        <f>H34/X$10*1000</f>
        <v>3042.4657534246576</v>
      </c>
      <c r="R34" s="4">
        <f>Q34/(60*100)</f>
        <v>0.5070776255707763</v>
      </c>
      <c r="S34" s="62">
        <f>IF(R34&gt;0,TRUNC(R34),0)</f>
        <v>0</v>
      </c>
      <c r="T34" s="63" t="s">
        <v>20</v>
      </c>
      <c r="U34" s="63">
        <f>TRUNC((R34-S34)*60)</f>
        <v>30</v>
      </c>
      <c r="V34" s="63" t="s">
        <v>22</v>
      </c>
      <c r="W34" s="64">
        <f>(((R34-S34)*60)-U34)*100</f>
        <v>42.46575342465775</v>
      </c>
      <c r="X34" s="65" t="s">
        <v>6</v>
      </c>
    </row>
    <row r="35" spans="2:24" ht="12.75">
      <c r="B35" s="66" t="s">
        <v>7</v>
      </c>
      <c r="C35" s="2">
        <v>0</v>
      </c>
      <c r="D35" s="67" t="s">
        <v>20</v>
      </c>
      <c r="E35" s="2">
        <v>50</v>
      </c>
      <c r="F35" s="67" t="s">
        <v>21</v>
      </c>
      <c r="G35" s="2">
        <v>24</v>
      </c>
      <c r="H35" s="68">
        <f t="shared" si="8"/>
        <v>5024</v>
      </c>
      <c r="I35" s="90" t="s">
        <v>7</v>
      </c>
      <c r="J35" s="2">
        <v>0</v>
      </c>
      <c r="K35" s="67" t="s">
        <v>20</v>
      </c>
      <c r="L35" s="2">
        <v>0</v>
      </c>
      <c r="M35" s="67" t="s">
        <v>21</v>
      </c>
      <c r="N35" s="2">
        <v>0</v>
      </c>
      <c r="O35" s="69">
        <f aca="true" t="shared" si="10" ref="O35:O51">J35*60*100+L35*100+N35</f>
        <v>0</v>
      </c>
      <c r="P35" s="70">
        <f t="shared" si="9"/>
        <v>0</v>
      </c>
      <c r="Q35" s="61">
        <f aca="true" t="shared" si="11" ref="Q35:Q51">H35/X$10*1000</f>
        <v>6882.191780821918</v>
      </c>
      <c r="R35" s="4">
        <f aca="true" t="shared" si="12" ref="R35:R51">Q35/(60*100)</f>
        <v>1.1470319634703197</v>
      </c>
      <c r="S35" s="71">
        <f aca="true" t="shared" si="13" ref="S35:S51">IF(R35&gt;0,TRUNC(R35),0)</f>
        <v>1</v>
      </c>
      <c r="T35" s="72" t="s">
        <v>20</v>
      </c>
      <c r="U35" s="72">
        <f>TRUNC((R35-S35)*60)</f>
        <v>8</v>
      </c>
      <c r="V35" s="72" t="s">
        <v>22</v>
      </c>
      <c r="W35" s="73">
        <f aca="true" t="shared" si="14" ref="W35:W50">(((R35-S35)*60)-U35)*100</f>
        <v>82.19178082191796</v>
      </c>
      <c r="X35" s="74" t="s">
        <v>7</v>
      </c>
    </row>
    <row r="36" spans="2:24" ht="12.75">
      <c r="B36" s="71" t="s">
        <v>8</v>
      </c>
      <c r="C36" s="3">
        <v>1</v>
      </c>
      <c r="D36" s="75" t="s">
        <v>20</v>
      </c>
      <c r="E36" s="3">
        <v>50</v>
      </c>
      <c r="F36" s="75" t="s">
        <v>21</v>
      </c>
      <c r="G36" s="3">
        <v>91</v>
      </c>
      <c r="H36" s="76">
        <f t="shared" si="8"/>
        <v>11091</v>
      </c>
      <c r="I36" s="91" t="s">
        <v>8</v>
      </c>
      <c r="J36" s="3">
        <v>0</v>
      </c>
      <c r="K36" s="75" t="s">
        <v>20</v>
      </c>
      <c r="L36" s="3">
        <v>0</v>
      </c>
      <c r="M36" s="75" t="s">
        <v>21</v>
      </c>
      <c r="N36" s="3">
        <v>0</v>
      </c>
      <c r="O36" s="77">
        <f t="shared" si="10"/>
        <v>0</v>
      </c>
      <c r="P36" s="60">
        <f t="shared" si="9"/>
        <v>0</v>
      </c>
      <c r="Q36" s="61">
        <f t="shared" si="11"/>
        <v>15193.150684931506</v>
      </c>
      <c r="R36" s="4">
        <f t="shared" si="12"/>
        <v>2.532191780821918</v>
      </c>
      <c r="S36" s="66">
        <f t="shared" si="13"/>
        <v>2</v>
      </c>
      <c r="T36" s="78" t="s">
        <v>20</v>
      </c>
      <c r="U36" s="78">
        <f>TRUNC((R36-S36)*60)</f>
        <v>31</v>
      </c>
      <c r="V36" s="78" t="s">
        <v>22</v>
      </c>
      <c r="W36" s="79">
        <f t="shared" si="14"/>
        <v>93.15068493150704</v>
      </c>
      <c r="X36" s="80" t="s">
        <v>8</v>
      </c>
    </row>
    <row r="37" spans="2:24" ht="12.75">
      <c r="B37" s="66" t="s">
        <v>9</v>
      </c>
      <c r="C37" s="2">
        <v>3</v>
      </c>
      <c r="D37" s="67" t="s">
        <v>20</v>
      </c>
      <c r="E37" s="2">
        <v>58</v>
      </c>
      <c r="F37" s="67" t="s">
        <v>21</v>
      </c>
      <c r="G37" s="2">
        <v>40</v>
      </c>
      <c r="H37" s="68">
        <f t="shared" si="8"/>
        <v>23840</v>
      </c>
      <c r="I37" s="90" t="s">
        <v>9</v>
      </c>
      <c r="J37" s="2">
        <v>0</v>
      </c>
      <c r="K37" s="67" t="s">
        <v>20</v>
      </c>
      <c r="L37" s="2">
        <v>0</v>
      </c>
      <c r="M37" s="67" t="s">
        <v>21</v>
      </c>
      <c r="N37" s="2">
        <v>0</v>
      </c>
      <c r="O37" s="69">
        <f t="shared" si="10"/>
        <v>0</v>
      </c>
      <c r="P37" s="70">
        <f t="shared" si="9"/>
        <v>0</v>
      </c>
      <c r="Q37" s="61">
        <f t="shared" si="11"/>
        <v>32657.534246575346</v>
      </c>
      <c r="R37" s="4">
        <f t="shared" si="12"/>
        <v>5.442922374429224</v>
      </c>
      <c r="S37" s="71">
        <f t="shared" si="13"/>
        <v>5</v>
      </c>
      <c r="T37" s="72" t="s">
        <v>20</v>
      </c>
      <c r="U37" s="72">
        <f>TRUNC((R37-S37)*60)</f>
        <v>26</v>
      </c>
      <c r="V37" s="72" t="s">
        <v>22</v>
      </c>
      <c r="W37" s="73">
        <f t="shared" si="14"/>
        <v>57.53424657534332</v>
      </c>
      <c r="X37" s="74" t="s">
        <v>9</v>
      </c>
    </row>
    <row r="38" spans="2:24" ht="12.75">
      <c r="B38" s="71" t="s">
        <v>10</v>
      </c>
      <c r="C38" s="3">
        <v>8</v>
      </c>
      <c r="D38" s="75" t="s">
        <v>20</v>
      </c>
      <c r="E38" s="3">
        <v>17</v>
      </c>
      <c r="F38" s="75" t="s">
        <v>21</v>
      </c>
      <c r="G38" s="3">
        <v>6</v>
      </c>
      <c r="H38" s="76">
        <f t="shared" si="8"/>
        <v>49706</v>
      </c>
      <c r="I38" s="91" t="s">
        <v>10</v>
      </c>
      <c r="J38" s="3">
        <v>0</v>
      </c>
      <c r="K38" s="75" t="s">
        <v>20</v>
      </c>
      <c r="L38" s="3">
        <v>0</v>
      </c>
      <c r="M38" s="75" t="s">
        <v>21</v>
      </c>
      <c r="N38" s="3">
        <v>0</v>
      </c>
      <c r="O38" s="77">
        <f t="shared" si="10"/>
        <v>0</v>
      </c>
      <c r="P38" s="60">
        <f t="shared" si="9"/>
        <v>0</v>
      </c>
      <c r="Q38" s="61">
        <f t="shared" si="11"/>
        <v>68090.41095890412</v>
      </c>
      <c r="R38" s="4">
        <f t="shared" si="12"/>
        <v>11.34840182648402</v>
      </c>
      <c r="S38" s="66">
        <f t="shared" si="13"/>
        <v>11</v>
      </c>
      <c r="T38" s="78" t="s">
        <v>20</v>
      </c>
      <c r="U38" s="78">
        <f>TRUNC((R38-S38)*60)</f>
        <v>20</v>
      </c>
      <c r="V38" s="78" t="s">
        <v>22</v>
      </c>
      <c r="W38" s="79">
        <f t="shared" si="14"/>
        <v>90.4109589041191</v>
      </c>
      <c r="X38" s="80" t="s">
        <v>10</v>
      </c>
    </row>
    <row r="39" spans="2:24" ht="12.75">
      <c r="B39" s="66" t="s">
        <v>11</v>
      </c>
      <c r="C39" s="2">
        <v>15</v>
      </c>
      <c r="D39" s="67" t="s">
        <v>20</v>
      </c>
      <c r="E39" s="2">
        <v>51</v>
      </c>
      <c r="F39" s="67" t="s">
        <v>21</v>
      </c>
      <c r="G39" s="2">
        <v>7</v>
      </c>
      <c r="H39" s="68">
        <f t="shared" si="8"/>
        <v>95107</v>
      </c>
      <c r="I39" s="90" t="s">
        <v>11</v>
      </c>
      <c r="J39" s="2">
        <v>0</v>
      </c>
      <c r="K39" s="67" t="s">
        <v>20</v>
      </c>
      <c r="L39" s="2">
        <v>0</v>
      </c>
      <c r="M39" s="67" t="s">
        <v>21</v>
      </c>
      <c r="N39" s="2">
        <v>0</v>
      </c>
      <c r="O39" s="69">
        <f t="shared" si="10"/>
        <v>0</v>
      </c>
      <c r="P39" s="70">
        <f t="shared" si="9"/>
        <v>0</v>
      </c>
      <c r="Q39" s="61">
        <f t="shared" si="11"/>
        <v>130283.56164383561</v>
      </c>
      <c r="R39" s="4">
        <f t="shared" si="12"/>
        <v>21.71392694063927</v>
      </c>
      <c r="S39" s="71">
        <f t="shared" si="13"/>
        <v>21</v>
      </c>
      <c r="T39" s="72" t="s">
        <v>20</v>
      </c>
      <c r="U39" s="72">
        <f aca="true" t="shared" si="15" ref="U39:U50">TRUNC((R39-S39)*60)</f>
        <v>42</v>
      </c>
      <c r="V39" s="72" t="s">
        <v>22</v>
      </c>
      <c r="W39" s="73">
        <f t="shared" si="14"/>
        <v>83.56164383561122</v>
      </c>
      <c r="X39" s="74" t="s">
        <v>11</v>
      </c>
    </row>
    <row r="40" spans="2:24" ht="12.75">
      <c r="B40" s="71" t="s">
        <v>12</v>
      </c>
      <c r="C40" s="3">
        <v>0</v>
      </c>
      <c r="D40" s="75" t="s">
        <v>20</v>
      </c>
      <c r="E40" s="3">
        <v>25</v>
      </c>
      <c r="F40" s="75" t="s">
        <v>21</v>
      </c>
      <c r="G40" s="3">
        <v>54</v>
      </c>
      <c r="H40" s="76">
        <f t="shared" si="8"/>
        <v>2554</v>
      </c>
      <c r="I40" s="91" t="s">
        <v>12</v>
      </c>
      <c r="J40" s="3">
        <v>0</v>
      </c>
      <c r="K40" s="75" t="s">
        <v>20</v>
      </c>
      <c r="L40" s="3">
        <v>0</v>
      </c>
      <c r="M40" s="75" t="s">
        <v>21</v>
      </c>
      <c r="N40" s="3">
        <v>0</v>
      </c>
      <c r="O40" s="77">
        <f t="shared" si="10"/>
        <v>0</v>
      </c>
      <c r="P40" s="60">
        <f t="shared" si="9"/>
        <v>0</v>
      </c>
      <c r="Q40" s="61">
        <f t="shared" si="11"/>
        <v>3498.6301369863013</v>
      </c>
      <c r="R40" s="4">
        <f t="shared" si="12"/>
        <v>0.5831050228310503</v>
      </c>
      <c r="S40" s="66">
        <f t="shared" si="13"/>
        <v>0</v>
      </c>
      <c r="T40" s="78" t="s">
        <v>20</v>
      </c>
      <c r="U40" s="78">
        <f t="shared" si="15"/>
        <v>34</v>
      </c>
      <c r="V40" s="78" t="s">
        <v>22</v>
      </c>
      <c r="W40" s="79">
        <f t="shared" si="14"/>
        <v>98.63013698630141</v>
      </c>
      <c r="X40" s="80" t="s">
        <v>12</v>
      </c>
    </row>
    <row r="41" spans="2:24" ht="12.75">
      <c r="B41" s="66" t="s">
        <v>13</v>
      </c>
      <c r="C41" s="2">
        <v>0</v>
      </c>
      <c r="D41" s="67" t="s">
        <v>20</v>
      </c>
      <c r="E41" s="2">
        <v>55</v>
      </c>
      <c r="F41" s="67" t="s">
        <v>21</v>
      </c>
      <c r="G41" s="2">
        <v>19</v>
      </c>
      <c r="H41" s="68">
        <f t="shared" si="8"/>
        <v>5519</v>
      </c>
      <c r="I41" s="90" t="s">
        <v>13</v>
      </c>
      <c r="J41" s="2">
        <v>0</v>
      </c>
      <c r="K41" s="67" t="s">
        <v>20</v>
      </c>
      <c r="L41" s="2">
        <v>0</v>
      </c>
      <c r="M41" s="67" t="s">
        <v>21</v>
      </c>
      <c r="N41" s="2">
        <v>0</v>
      </c>
      <c r="O41" s="69">
        <f t="shared" si="10"/>
        <v>0</v>
      </c>
      <c r="P41" s="70">
        <f t="shared" si="9"/>
        <v>0</v>
      </c>
      <c r="Q41" s="61">
        <f t="shared" si="11"/>
        <v>7560.27397260274</v>
      </c>
      <c r="R41" s="4">
        <f t="shared" si="12"/>
        <v>1.2600456621004568</v>
      </c>
      <c r="S41" s="71">
        <f t="shared" si="13"/>
        <v>1</v>
      </c>
      <c r="T41" s="72" t="s">
        <v>20</v>
      </c>
      <c r="U41" s="72">
        <f t="shared" si="15"/>
        <v>15</v>
      </c>
      <c r="V41" s="72" t="s">
        <v>22</v>
      </c>
      <c r="W41" s="73">
        <f t="shared" si="14"/>
        <v>60.2739726027405</v>
      </c>
      <c r="X41" s="74" t="s">
        <v>13</v>
      </c>
    </row>
    <row r="42" spans="2:24" ht="12.75">
      <c r="B42" s="71" t="s">
        <v>14</v>
      </c>
      <c r="C42" s="3">
        <v>2</v>
      </c>
      <c r="D42" s="75" t="s">
        <v>20</v>
      </c>
      <c r="E42" s="96">
        <v>0</v>
      </c>
      <c r="F42" s="75" t="s">
        <v>21</v>
      </c>
      <c r="G42" s="3">
        <v>43</v>
      </c>
      <c r="H42" s="76">
        <f t="shared" si="8"/>
        <v>12043</v>
      </c>
      <c r="I42" s="91" t="s">
        <v>14</v>
      </c>
      <c r="J42" s="3">
        <v>0</v>
      </c>
      <c r="K42" s="75" t="s">
        <v>20</v>
      </c>
      <c r="L42" s="3">
        <v>0</v>
      </c>
      <c r="M42" s="75" t="s">
        <v>21</v>
      </c>
      <c r="N42" s="3">
        <v>0</v>
      </c>
      <c r="O42" s="77">
        <f t="shared" si="10"/>
        <v>0</v>
      </c>
      <c r="P42" s="60">
        <f t="shared" si="9"/>
        <v>0</v>
      </c>
      <c r="Q42" s="61">
        <f t="shared" si="11"/>
        <v>16497.260273972603</v>
      </c>
      <c r="R42" s="4">
        <f t="shared" si="12"/>
        <v>2.7495433789954338</v>
      </c>
      <c r="S42" s="66">
        <f t="shared" si="13"/>
        <v>2</v>
      </c>
      <c r="T42" s="78" t="s">
        <v>20</v>
      </c>
      <c r="U42" s="78">
        <f t="shared" si="15"/>
        <v>44</v>
      </c>
      <c r="V42" s="78" t="s">
        <v>22</v>
      </c>
      <c r="W42" s="79">
        <f t="shared" si="14"/>
        <v>97.26027397260282</v>
      </c>
      <c r="X42" s="80" t="s">
        <v>14</v>
      </c>
    </row>
    <row r="43" spans="2:24" ht="12.75">
      <c r="B43" s="66" t="s">
        <v>0</v>
      </c>
      <c r="C43" s="2">
        <v>0</v>
      </c>
      <c r="D43" s="67" t="s">
        <v>20</v>
      </c>
      <c r="E43" s="2">
        <v>28</v>
      </c>
      <c r="F43" s="67" t="s">
        <v>21</v>
      </c>
      <c r="G43" s="2">
        <v>30</v>
      </c>
      <c r="H43" s="68">
        <f t="shared" si="8"/>
        <v>2830</v>
      </c>
      <c r="I43" s="90" t="s">
        <v>0</v>
      </c>
      <c r="J43" s="2">
        <v>0</v>
      </c>
      <c r="K43" s="67" t="s">
        <v>20</v>
      </c>
      <c r="L43" s="2">
        <v>41</v>
      </c>
      <c r="M43" s="67" t="s">
        <v>21</v>
      </c>
      <c r="N43" s="2">
        <v>34</v>
      </c>
      <c r="O43" s="69">
        <f t="shared" si="10"/>
        <v>4134</v>
      </c>
      <c r="P43" s="70">
        <f t="shared" si="9"/>
        <v>684.5670053217224</v>
      </c>
      <c r="Q43" s="61">
        <f t="shared" si="11"/>
        <v>3876.7123287671234</v>
      </c>
      <c r="R43" s="4">
        <f t="shared" si="12"/>
        <v>0.6461187214611872</v>
      </c>
      <c r="S43" s="71">
        <f t="shared" si="13"/>
        <v>0</v>
      </c>
      <c r="T43" s="72" t="s">
        <v>20</v>
      </c>
      <c r="U43" s="72">
        <f t="shared" si="15"/>
        <v>38</v>
      </c>
      <c r="V43" s="72" t="s">
        <v>22</v>
      </c>
      <c r="W43" s="73">
        <f t="shared" si="14"/>
        <v>76.71232876712324</v>
      </c>
      <c r="X43" s="74" t="s">
        <v>0</v>
      </c>
    </row>
    <row r="44" spans="2:24" ht="12.75">
      <c r="B44" s="71" t="s">
        <v>1</v>
      </c>
      <c r="C44" s="3">
        <v>1</v>
      </c>
      <c r="D44" s="75" t="s">
        <v>20</v>
      </c>
      <c r="E44" s="3">
        <v>1</v>
      </c>
      <c r="F44" s="75" t="s">
        <v>21</v>
      </c>
      <c r="G44" s="3">
        <v>62</v>
      </c>
      <c r="H44" s="76">
        <f t="shared" si="8"/>
        <v>6162</v>
      </c>
      <c r="I44" s="91" t="s">
        <v>1</v>
      </c>
      <c r="J44" s="3">
        <v>0</v>
      </c>
      <c r="K44" s="75" t="s">
        <v>20</v>
      </c>
      <c r="L44" s="3">
        <v>0</v>
      </c>
      <c r="M44" s="75" t="s">
        <v>21</v>
      </c>
      <c r="N44" s="3">
        <v>0</v>
      </c>
      <c r="O44" s="77">
        <f t="shared" si="10"/>
        <v>0</v>
      </c>
      <c r="P44" s="60">
        <f t="shared" si="9"/>
        <v>0</v>
      </c>
      <c r="Q44" s="61">
        <f t="shared" si="11"/>
        <v>8441.095890410958</v>
      </c>
      <c r="R44" s="4">
        <f t="shared" si="12"/>
        <v>1.4068493150684929</v>
      </c>
      <c r="S44" s="66">
        <f t="shared" si="13"/>
        <v>1</v>
      </c>
      <c r="T44" s="78" t="s">
        <v>20</v>
      </c>
      <c r="U44" s="78">
        <f t="shared" si="15"/>
        <v>24</v>
      </c>
      <c r="V44" s="78" t="s">
        <v>22</v>
      </c>
      <c r="W44" s="79">
        <f t="shared" si="14"/>
        <v>41.095890410957026</v>
      </c>
      <c r="X44" s="80" t="s">
        <v>1</v>
      </c>
    </row>
    <row r="45" spans="2:24" ht="12.75">
      <c r="B45" s="66" t="s">
        <v>2</v>
      </c>
      <c r="C45" s="2">
        <v>2</v>
      </c>
      <c r="D45" s="67" t="s">
        <v>20</v>
      </c>
      <c r="E45" s="2">
        <v>16</v>
      </c>
      <c r="F45" s="67" t="s">
        <v>21</v>
      </c>
      <c r="G45" s="2">
        <v>60</v>
      </c>
      <c r="H45" s="68">
        <f t="shared" si="8"/>
        <v>13660</v>
      </c>
      <c r="I45" s="90" t="s">
        <v>2</v>
      </c>
      <c r="J45" s="2">
        <v>0</v>
      </c>
      <c r="K45" s="67" t="s">
        <v>20</v>
      </c>
      <c r="L45" s="2">
        <v>0</v>
      </c>
      <c r="M45" s="67" t="s">
        <v>21</v>
      </c>
      <c r="N45" s="2">
        <v>0</v>
      </c>
      <c r="O45" s="69">
        <f t="shared" si="10"/>
        <v>0</v>
      </c>
      <c r="P45" s="70">
        <f t="shared" si="9"/>
        <v>0</v>
      </c>
      <c r="Q45" s="61">
        <f t="shared" si="11"/>
        <v>18712.32876712329</v>
      </c>
      <c r="R45" s="4">
        <f t="shared" si="12"/>
        <v>3.118721461187215</v>
      </c>
      <c r="S45" s="71">
        <f t="shared" si="13"/>
        <v>3</v>
      </c>
      <c r="T45" s="72" t="s">
        <v>20</v>
      </c>
      <c r="U45" s="72">
        <f t="shared" si="15"/>
        <v>7</v>
      </c>
      <c r="V45" s="72" t="s">
        <v>22</v>
      </c>
      <c r="W45" s="73">
        <f t="shared" si="14"/>
        <v>12.32876712328963</v>
      </c>
      <c r="X45" s="74" t="s">
        <v>2</v>
      </c>
    </row>
    <row r="46" spans="2:24" ht="12.75">
      <c r="B46" s="71" t="s">
        <v>15</v>
      </c>
      <c r="C46" s="3">
        <v>0</v>
      </c>
      <c r="D46" s="75" t="s">
        <v>20</v>
      </c>
      <c r="E46" s="3">
        <v>24</v>
      </c>
      <c r="F46" s="75" t="s">
        <v>21</v>
      </c>
      <c r="G46" s="3">
        <v>36</v>
      </c>
      <c r="H46" s="76">
        <f t="shared" si="8"/>
        <v>2436</v>
      </c>
      <c r="I46" s="91" t="s">
        <v>15</v>
      </c>
      <c r="J46" s="3">
        <v>0</v>
      </c>
      <c r="K46" s="75" t="s">
        <v>20</v>
      </c>
      <c r="L46" s="3">
        <v>0</v>
      </c>
      <c r="M46" s="75" t="s">
        <v>21</v>
      </c>
      <c r="N46" s="3">
        <v>0</v>
      </c>
      <c r="O46" s="77">
        <f t="shared" si="10"/>
        <v>0</v>
      </c>
      <c r="P46" s="60">
        <f t="shared" si="9"/>
        <v>0</v>
      </c>
      <c r="Q46" s="61">
        <f t="shared" si="11"/>
        <v>3336.9863013698628</v>
      </c>
      <c r="R46" s="4">
        <f t="shared" si="12"/>
        <v>0.5561643835616438</v>
      </c>
      <c r="S46" s="66">
        <f t="shared" si="13"/>
        <v>0</v>
      </c>
      <c r="T46" s="78" t="s">
        <v>20</v>
      </c>
      <c r="U46" s="78">
        <f t="shared" si="15"/>
        <v>33</v>
      </c>
      <c r="V46" s="78" t="s">
        <v>22</v>
      </c>
      <c r="W46" s="79">
        <f t="shared" si="14"/>
        <v>36.98630136986267</v>
      </c>
      <c r="X46" s="80" t="s">
        <v>15</v>
      </c>
    </row>
    <row r="47" spans="2:24" ht="12.75">
      <c r="B47" s="66" t="s">
        <v>16</v>
      </c>
      <c r="C47" s="2">
        <v>0</v>
      </c>
      <c r="D47" s="67" t="s">
        <v>20</v>
      </c>
      <c r="E47" s="2">
        <v>54</v>
      </c>
      <c r="F47" s="67" t="s">
        <v>21</v>
      </c>
      <c r="G47" s="2">
        <v>82</v>
      </c>
      <c r="H47" s="68">
        <f t="shared" si="8"/>
        <v>5482</v>
      </c>
      <c r="I47" s="90" t="s">
        <v>16</v>
      </c>
      <c r="J47" s="2">
        <v>0</v>
      </c>
      <c r="K47" s="67" t="s">
        <v>20</v>
      </c>
      <c r="L47" s="2">
        <v>0</v>
      </c>
      <c r="M47" s="67" t="s">
        <v>21</v>
      </c>
      <c r="N47" s="2">
        <v>0</v>
      </c>
      <c r="O47" s="69">
        <f t="shared" si="10"/>
        <v>0</v>
      </c>
      <c r="P47" s="70">
        <f t="shared" si="9"/>
        <v>0</v>
      </c>
      <c r="Q47" s="61">
        <f t="shared" si="11"/>
        <v>7509.58904109589</v>
      </c>
      <c r="R47" s="4">
        <f t="shared" si="12"/>
        <v>1.2515981735159816</v>
      </c>
      <c r="S47" s="71">
        <f t="shared" si="13"/>
        <v>1</v>
      </c>
      <c r="T47" s="72" t="s">
        <v>20</v>
      </c>
      <c r="U47" s="72">
        <f t="shared" si="15"/>
        <v>15</v>
      </c>
      <c r="V47" s="72" t="s">
        <v>22</v>
      </c>
      <c r="W47" s="73">
        <f t="shared" si="14"/>
        <v>9.589041095889428</v>
      </c>
      <c r="X47" s="74" t="s">
        <v>16</v>
      </c>
    </row>
    <row r="48" spans="2:24" ht="12.75">
      <c r="B48" s="71" t="s">
        <v>17</v>
      </c>
      <c r="C48" s="3">
        <v>2</v>
      </c>
      <c r="D48" s="75" t="s">
        <v>20</v>
      </c>
      <c r="E48" s="3">
        <v>0</v>
      </c>
      <c r="F48" s="75" t="s">
        <v>21</v>
      </c>
      <c r="G48" s="3">
        <v>21</v>
      </c>
      <c r="H48" s="76">
        <f t="shared" si="8"/>
        <v>12021</v>
      </c>
      <c r="I48" s="91" t="s">
        <v>17</v>
      </c>
      <c r="J48" s="3">
        <v>0</v>
      </c>
      <c r="K48" s="75" t="s">
        <v>20</v>
      </c>
      <c r="L48" s="3">
        <v>0</v>
      </c>
      <c r="M48" s="75" t="s">
        <v>21</v>
      </c>
      <c r="N48" s="3">
        <v>0</v>
      </c>
      <c r="O48" s="77">
        <f t="shared" si="10"/>
        <v>0</v>
      </c>
      <c r="P48" s="60">
        <f t="shared" si="9"/>
        <v>0</v>
      </c>
      <c r="Q48" s="61">
        <f t="shared" si="11"/>
        <v>16467.12328767123</v>
      </c>
      <c r="R48" s="4">
        <f t="shared" si="12"/>
        <v>2.7445205479452053</v>
      </c>
      <c r="S48" s="66">
        <f t="shared" si="13"/>
        <v>2</v>
      </c>
      <c r="T48" s="78" t="s">
        <v>20</v>
      </c>
      <c r="U48" s="78">
        <f t="shared" si="15"/>
        <v>44</v>
      </c>
      <c r="V48" s="78" t="s">
        <v>22</v>
      </c>
      <c r="W48" s="79">
        <f t="shared" si="14"/>
        <v>67.12328767123168</v>
      </c>
      <c r="X48" s="80" t="s">
        <v>17</v>
      </c>
    </row>
    <row r="49" spans="2:24" ht="12.75">
      <c r="B49" s="66" t="s">
        <v>3</v>
      </c>
      <c r="C49" s="2">
        <v>0</v>
      </c>
      <c r="D49" s="67" t="s">
        <v>20</v>
      </c>
      <c r="E49" s="2">
        <v>56</v>
      </c>
      <c r="F49" s="67" t="s">
        <v>21</v>
      </c>
      <c r="G49" s="2">
        <v>36</v>
      </c>
      <c r="H49" s="68">
        <f t="shared" si="8"/>
        <v>5636</v>
      </c>
      <c r="I49" s="90" t="s">
        <v>3</v>
      </c>
      <c r="J49" s="2">
        <v>1</v>
      </c>
      <c r="K49" s="67" t="s">
        <v>20</v>
      </c>
      <c r="L49" s="2">
        <v>25</v>
      </c>
      <c r="M49" s="67" t="s">
        <v>21</v>
      </c>
      <c r="N49" s="2">
        <v>7</v>
      </c>
      <c r="O49" s="69">
        <f t="shared" si="10"/>
        <v>8507</v>
      </c>
      <c r="P49" s="70">
        <f t="shared" si="9"/>
        <v>662.5132244034326</v>
      </c>
      <c r="Q49" s="61">
        <f t="shared" si="11"/>
        <v>7720.547945205479</v>
      </c>
      <c r="R49" s="4">
        <f t="shared" si="12"/>
        <v>1.2867579908675797</v>
      </c>
      <c r="S49" s="71">
        <f t="shared" si="13"/>
        <v>1</v>
      </c>
      <c r="T49" s="72" t="s">
        <v>20</v>
      </c>
      <c r="U49" s="72">
        <f t="shared" si="15"/>
        <v>17</v>
      </c>
      <c r="V49" s="72" t="s">
        <v>22</v>
      </c>
      <c r="W49" s="73">
        <f t="shared" si="14"/>
        <v>20.547945205478158</v>
      </c>
      <c r="X49" s="74" t="s">
        <v>3</v>
      </c>
    </row>
    <row r="50" spans="2:24" ht="12.75">
      <c r="B50" s="71" t="s">
        <v>18</v>
      </c>
      <c r="C50" s="3">
        <v>2</v>
      </c>
      <c r="D50" s="75" t="s">
        <v>20</v>
      </c>
      <c r="E50" s="3">
        <v>4</v>
      </c>
      <c r="F50" s="75" t="s">
        <v>21</v>
      </c>
      <c r="G50" s="3">
        <v>1</v>
      </c>
      <c r="H50" s="76">
        <f t="shared" si="8"/>
        <v>12401</v>
      </c>
      <c r="I50" s="91" t="s">
        <v>18</v>
      </c>
      <c r="J50" s="3">
        <v>0</v>
      </c>
      <c r="K50" s="75" t="s">
        <v>20</v>
      </c>
      <c r="L50" s="3">
        <v>0</v>
      </c>
      <c r="M50" s="75" t="s">
        <v>21</v>
      </c>
      <c r="N50" s="3">
        <v>0</v>
      </c>
      <c r="O50" s="77">
        <f t="shared" si="10"/>
        <v>0</v>
      </c>
      <c r="P50" s="60">
        <f t="shared" si="9"/>
        <v>0</v>
      </c>
      <c r="Q50" s="61">
        <f t="shared" si="11"/>
        <v>16987.671232876713</v>
      </c>
      <c r="R50" s="4">
        <f t="shared" si="12"/>
        <v>2.8312785388127857</v>
      </c>
      <c r="S50" s="66">
        <f t="shared" si="13"/>
        <v>2</v>
      </c>
      <c r="T50" s="78" t="s">
        <v>20</v>
      </c>
      <c r="U50" s="78">
        <f t="shared" si="15"/>
        <v>49</v>
      </c>
      <c r="V50" s="78" t="s">
        <v>22</v>
      </c>
      <c r="W50" s="79">
        <f t="shared" si="14"/>
        <v>87.6712328767141</v>
      </c>
      <c r="X50" s="80" t="s">
        <v>18</v>
      </c>
    </row>
    <row r="51" spans="2:24" ht="12.75">
      <c r="B51" s="66" t="s">
        <v>19</v>
      </c>
      <c r="C51" s="2">
        <v>4</v>
      </c>
      <c r="D51" s="67" t="s">
        <v>20</v>
      </c>
      <c r="E51" s="2">
        <v>24</v>
      </c>
      <c r="F51" s="67" t="s">
        <v>21</v>
      </c>
      <c r="G51" s="2">
        <v>76</v>
      </c>
      <c r="H51" s="68">
        <f t="shared" si="8"/>
        <v>26476</v>
      </c>
      <c r="I51" s="90" t="s">
        <v>19</v>
      </c>
      <c r="J51" s="2">
        <v>0</v>
      </c>
      <c r="K51" s="67" t="s">
        <v>20</v>
      </c>
      <c r="L51" s="2">
        <v>0</v>
      </c>
      <c r="M51" s="67" t="s">
        <v>21</v>
      </c>
      <c r="N51" s="2">
        <v>0</v>
      </c>
      <c r="O51" s="69">
        <f t="shared" si="10"/>
        <v>0</v>
      </c>
      <c r="P51" s="70">
        <f t="shared" si="9"/>
        <v>0</v>
      </c>
      <c r="Q51" s="61">
        <f t="shared" si="11"/>
        <v>36268.49315068493</v>
      </c>
      <c r="R51" s="4">
        <f t="shared" si="12"/>
        <v>6.044748858447488</v>
      </c>
      <c r="S51" s="71">
        <f t="shared" si="13"/>
        <v>6</v>
      </c>
      <c r="T51" s="72" t="s">
        <v>20</v>
      </c>
      <c r="U51" s="72">
        <f>TRUNC((R51-S51)*60)</f>
        <v>2</v>
      </c>
      <c r="V51" s="72" t="s">
        <v>22</v>
      </c>
      <c r="W51" s="73">
        <f>(((R51-S51)*60)-U51)*100</f>
        <v>68.49315068493063</v>
      </c>
      <c r="X51" s="74" t="s">
        <v>19</v>
      </c>
    </row>
    <row r="54" spans="2:12" ht="12.75">
      <c r="B54" s="99" t="s">
        <v>40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</row>
    <row r="55" spans="2:12" ht="12.75">
      <c r="B55" s="103" t="s">
        <v>41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</row>
    <row r="56" spans="2:12" ht="12.75">
      <c r="B56" s="100"/>
      <c r="C56" s="101"/>
      <c r="D56" s="101"/>
      <c r="E56" s="101"/>
      <c r="F56" s="101"/>
      <c r="G56" s="101"/>
      <c r="H56" s="102"/>
      <c r="I56" s="102"/>
      <c r="J56" s="101"/>
      <c r="K56" s="101"/>
      <c r="L56" s="101"/>
    </row>
    <row r="57" spans="2:12" ht="12.75">
      <c r="B57" s="99" t="s">
        <v>39</v>
      </c>
      <c r="C57" s="99"/>
      <c r="D57" s="99"/>
      <c r="E57" s="99"/>
      <c r="F57" s="99"/>
      <c r="G57" s="99"/>
      <c r="H57" s="99"/>
      <c r="I57" s="99"/>
      <c r="J57" s="99"/>
      <c r="K57" s="99"/>
      <c r="L57" s="99"/>
    </row>
    <row r="58" spans="2:12" ht="12.75">
      <c r="B58" s="103" t="s">
        <v>38</v>
      </c>
      <c r="C58" s="103"/>
      <c r="D58" s="103"/>
      <c r="E58" s="103"/>
      <c r="F58" s="103"/>
      <c r="G58" s="103"/>
      <c r="H58" s="103"/>
      <c r="I58" s="103"/>
      <c r="J58" s="103"/>
      <c r="K58" s="103"/>
      <c r="L58" s="103"/>
    </row>
  </sheetData>
  <sheetProtection password="8B48" sheet="1" objects="1" scenarios="1" selectLockedCells="1"/>
  <mergeCells count="18">
    <mergeCell ref="B54:L54"/>
    <mergeCell ref="B55:L55"/>
    <mergeCell ref="B57:L57"/>
    <mergeCell ref="B58:L58"/>
    <mergeCell ref="E2:X4"/>
    <mergeCell ref="E5:X6"/>
    <mergeCell ref="S7:X8"/>
    <mergeCell ref="E7:P8"/>
    <mergeCell ref="S32:X32"/>
    <mergeCell ref="S10:W10"/>
    <mergeCell ref="B32:G32"/>
    <mergeCell ref="I32:P32"/>
    <mergeCell ref="B11:G11"/>
    <mergeCell ref="I11:P11"/>
    <mergeCell ref="S31:W31"/>
    <mergeCell ref="B10:P10"/>
    <mergeCell ref="S11:X11"/>
    <mergeCell ref="B31:P31"/>
  </mergeCells>
  <hyperlinks>
    <hyperlink ref="S7" r:id="rId1" display="antonioizzo911@libero.it"/>
    <hyperlink ref="B58" r:id="rId2" display="http://www.fina.org/project/docs/masters/rec_SC_nov07_detail.pdf"/>
    <hyperlink ref="B55" r:id="rId3" display="http://www.fina.org/project/docs/masters/rec_LC_nov07_detail.pdf"/>
  </hyperlinks>
  <printOptions/>
  <pageMargins left="0.75" right="0.75" top="1" bottom="1" header="0.5" footer="0.5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workbookViewId="0" topLeftCell="A1">
      <selection activeCell="E30" sqref="E3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controllo1</cp:lastModifiedBy>
  <dcterms:created xsi:type="dcterms:W3CDTF">1996-11-05T10:16:36Z</dcterms:created>
  <dcterms:modified xsi:type="dcterms:W3CDTF">2008-03-08T09:07:30Z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